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510" windowHeight="5010" activeTab="5"/>
  </bookViews>
  <sheets>
    <sheet name="RO-BG" sheetId="1" r:id="rId1"/>
    <sheet name="RO-UA-MD" sheetId="2" r:id="rId2"/>
    <sheet name="RO-SE" sheetId="3" r:id="rId3"/>
    <sheet name="HU-RO" sheetId="4" r:id="rId4"/>
    <sheet name="MN" sheetId="5" r:id="rId5"/>
    <sheet name="SEE" sheetId="6" r:id="rId6"/>
  </sheets>
  <definedNames>
    <definedName name="_xlnm.Print_Area" localSheetId="3">'HU-RO'!$A$1:$H$90</definedName>
  </definedNames>
  <calcPr fullCalcOnLoad="1"/>
</workbook>
</file>

<file path=xl/sharedStrings.xml><?xml version="1.0" encoding="utf-8"?>
<sst xmlns="http://schemas.openxmlformats.org/spreadsheetml/2006/main" count="1103" uniqueCount="299">
  <si>
    <t>INDICATORI 2007-2009</t>
  </si>
  <si>
    <t>Contracte in implementare</t>
  </si>
  <si>
    <t>in contractare</t>
  </si>
  <si>
    <t>nr. participanti</t>
  </si>
  <si>
    <t xml:space="preserve">300 pag. En contractate 
300 pag. Bg contractate </t>
  </si>
  <si>
    <t>Indicatorii de monitorizare şi evaluare AT la nivel de contract</t>
  </si>
  <si>
    <t>Ţintă (Nr)</t>
  </si>
  <si>
    <t>Numar materiale achiziţionare şi personalizare cu elementele de identitate vizuală ale programului 
Număr de pliante editate
Număr de broşuri editate</t>
  </si>
  <si>
    <t>500 buc. agende, 500 buc. calendare de birou, 300 buc. stick USB, 100 buc. genţi laptop, 500 buc. pixuri, 600 buc. pungi cadou, 200 buc pliante, 500 buc brosuri</t>
  </si>
  <si>
    <t>Realizare panotaj outdoor</t>
  </si>
  <si>
    <t>Numar panouri publicitare închiriate şi decorate in aria eligibilă a programului</t>
  </si>
  <si>
    <t>minim 6 panouri
(Calafat, Bechet, Turnu Măgurele, Giurgiu, Călăraşi şi Vama Veche)</t>
  </si>
  <si>
    <t>Harti cu aria elgibila</t>
  </si>
  <si>
    <t>numar de harti</t>
  </si>
  <si>
    <t>500 buc</t>
  </si>
  <si>
    <t>3 (1200)</t>
  </si>
  <si>
    <t>focus-grupuri:</t>
  </si>
  <si>
    <t>sondaje de opinie:</t>
  </si>
  <si>
    <t>proiecte evaluate:</t>
  </si>
  <si>
    <t>touch-screen:</t>
  </si>
  <si>
    <t>Tastatură Desktop: 6</t>
  </si>
  <si>
    <t>Contractarea de experţi evaluatori independenţi</t>
  </si>
  <si>
    <t xml:space="preserve">Număr de proiecte evaluate </t>
  </si>
  <si>
    <t>100 proiecte</t>
  </si>
  <si>
    <t>Contractare de servicii pentru realizarea cercetării opiniei publice cu privire la cunoaşterea programului Ro-Bg</t>
  </si>
  <si>
    <t>MDRT</t>
  </si>
  <si>
    <t>Contract de finantare a activitatilor BRCT Suceava si BRCT Iasi privind implementarea programului</t>
  </si>
  <si>
    <t>BRCT Suceava</t>
  </si>
  <si>
    <t>Realizarea activitatilor care decurg din atributiile delegate prin Acordul Cadru privind implementarea programului</t>
  </si>
  <si>
    <t>1. Nr. Seminarii de informare si training-uri organizate;
2. Nr. mediu de participanti la fiecare dintre seminariile de informare organizate;
3. Nr. mediu de participanti la fiecare dintre training-urile  organizate;
4. Nr. De cereri de finantare depuse de beneficiarii care au participat la evenimentele de promovare/training-urile organizate</t>
  </si>
  <si>
    <t>1. - 10
2. - 30
3. - 20
4. - 60%</t>
  </si>
  <si>
    <t>BRCT Iasi</t>
  </si>
  <si>
    <t>Servicii de selectie a expertilor independenti pentru evaluarea proiectelor depuse in cadrul programului</t>
  </si>
  <si>
    <t>Contract de finanţare a activităţilor BRCT Timişoara pentru implementarea Programului IPA de cooperare transfrontalieră România-Serbia</t>
  </si>
  <si>
    <t>Biroul Regional pentru Cooperare Transfrontaliera Timisoara</t>
  </si>
  <si>
    <t>organizare întâlniri de lucru a CCE, intalniri de lucru ale CCM,  întâlniri tehnice</t>
  </si>
  <si>
    <t>Servicii traducere si interpretariat</t>
  </si>
  <si>
    <t>Consumabile, echipamente de birou si mobilier</t>
  </si>
  <si>
    <t>Organizare evenimente, seminarii, workshopuri pentru lansarea primului apel pentru propuneri de proiecte</t>
  </si>
  <si>
    <t>30/judet</t>
  </si>
  <si>
    <t>Cumparare directa</t>
  </si>
  <si>
    <t>in implementare</t>
  </si>
  <si>
    <t>Decizia Globală de finanţare pentru ACM Marea Neagra 2010</t>
  </si>
  <si>
    <t>calendare</t>
  </si>
  <si>
    <t>Achiziţie Software</t>
  </si>
  <si>
    <t>Achiziţie Echipamente</t>
  </si>
  <si>
    <t>Achiziţia de Servicii pentru mentenanţa şi îmbunătăţirea website-ului www.ro-ua-md.net</t>
  </si>
  <si>
    <t>Servicii realizare materiale promoţionale</t>
  </si>
  <si>
    <t>Număr materiale realizate</t>
  </si>
  <si>
    <t>Servicii de selectie a expertilor evaluatori independenti pentru evaluarea propunerilor de proiecte depuse în cadrul Programului Operational Comun Bazinul Marii-Neagre</t>
  </si>
  <si>
    <t xml:space="preserve">Masura 1 - Sprijin pentru implementarea, managementul şi evaluarea Programului  </t>
  </si>
  <si>
    <t xml:space="preserve">Masura 2 - Sprijin pentru activităţile de informare şi publicitate ale Programului  </t>
  </si>
  <si>
    <t>Programul de Cooperare Transfrontaliera Ungaria - Romania</t>
  </si>
  <si>
    <t xml:space="preserve">Total </t>
  </si>
  <si>
    <t>Programul de Cooperare Transnaţională Sud Estul Europei</t>
  </si>
  <si>
    <t>DMI 1 – Sprijin pentru implementarea şi managementul programului</t>
  </si>
  <si>
    <t>Deplasari externe/interne ale personalului ACM/CCM/Punctelor Nationale de Informare</t>
  </si>
  <si>
    <t>Organizare reuniuni Comitet Comun de Monitorizare</t>
  </si>
  <si>
    <t>DMI 2 – Sprijin pentru activităţile de informare şi publicitate ale programului</t>
  </si>
  <si>
    <t>Realizarea de printuri si materiale promotionale</t>
  </si>
  <si>
    <t xml:space="preserve">Organizarea conferintei de lansare a PO Marea Neagra </t>
  </si>
  <si>
    <r>
      <t>Contracte / tipul de cheltuieli individuale</t>
    </r>
    <r>
      <rPr>
        <b/>
        <vertAlign val="superscript"/>
        <sz val="10"/>
        <rFont val="Arial"/>
        <family val="2"/>
      </rPr>
      <t>1</t>
    </r>
  </si>
  <si>
    <r>
      <t>Categorii de acţiuni AT</t>
    </r>
    <r>
      <rPr>
        <b/>
        <vertAlign val="superscript"/>
        <sz val="10"/>
        <rFont val="Arial"/>
        <family val="2"/>
      </rPr>
      <t>2</t>
    </r>
  </si>
  <si>
    <r>
      <t>Indicatorii de monitorizare şi evaluare AT şi ţintele care urmează să fie obţinute prin contractele de achiziţii</t>
    </r>
    <r>
      <rPr>
        <b/>
        <vertAlign val="superscript"/>
        <sz val="10"/>
        <rFont val="Arial"/>
        <family val="2"/>
      </rPr>
      <t>3</t>
    </r>
  </si>
  <si>
    <t>număr pagini</t>
  </si>
  <si>
    <t>Servicii de administrare website program</t>
  </si>
  <si>
    <t>Decizie globala de finantare pentru Autoritatea Comuna de Management din bugetul de Asistenta Tehnica al Programului Operational Comun Romania-Ucraina-Republica Moldova 2007-2013 pentru anul 2009</t>
  </si>
  <si>
    <t>Numar reuniuni ale comitetelor si grupurilor de lucru relevante</t>
  </si>
  <si>
    <t>1
170</t>
  </si>
  <si>
    <t>Numar pagini traduse</t>
  </si>
  <si>
    <t>Numar documente editate si tiparite</t>
  </si>
  <si>
    <t>Ghidurile Solicitantului: 600
Manualul de identitate Vizuala: 100
Brosura de prezentare a Programului: 400
Carti de vizita: 1600
CD: 300 Ghiduri, 100 MIV</t>
  </si>
  <si>
    <t xml:space="preserve">Decizia globală de finanţare nr. 1/2009 </t>
  </si>
  <si>
    <t>număr deplasări personal AM</t>
  </si>
  <si>
    <t>Total Masura 1</t>
  </si>
  <si>
    <t xml:space="preserve">Furnizare de servicii integrate pentru organizarea conferinţei de lansare a primului apel de propuneri de proiecte </t>
  </si>
  <si>
    <t>1 eveniment (şi nr total participanţi)</t>
  </si>
  <si>
    <t>1 (150)</t>
  </si>
  <si>
    <t>Total Masura 2</t>
  </si>
  <si>
    <t>Nr. evenimente</t>
  </si>
  <si>
    <t>Nr. participanti</t>
  </si>
  <si>
    <t xml:space="preserve">Servicii pentru achiziţionarea de evenimente </t>
  </si>
  <si>
    <t>Realizare de  materiale promoţionale</t>
  </si>
  <si>
    <t>Numar de materiale achizitionate si personalizate</t>
  </si>
  <si>
    <t>Decizia Globală de finanţare pentru ACM Marea Neagra 2009</t>
  </si>
  <si>
    <t xml:space="preserve">carti de vizita </t>
  </si>
  <si>
    <t>ecusoane</t>
  </si>
  <si>
    <t>Organizare seminar de pregatire a proiectelor de catre potentialii beneficiari</t>
  </si>
  <si>
    <t>Organizare seminar de instruire pentru ACM si NIP's</t>
  </si>
  <si>
    <t>IV</t>
  </si>
  <si>
    <t>V</t>
  </si>
  <si>
    <t>II</t>
  </si>
  <si>
    <t>Axa de Asistenţă Tehnică</t>
  </si>
  <si>
    <t>Servicii de traducere</t>
  </si>
  <si>
    <t>DMI Sprijin pentru implementarea şi managementul programului</t>
  </si>
  <si>
    <t>Achiziţionare echipamente IT</t>
  </si>
  <si>
    <t>Categoria I</t>
  </si>
  <si>
    <t>Categoria IV</t>
  </si>
  <si>
    <t>Perioada raportarii: 01.01.2007 - 31.05.2010</t>
  </si>
  <si>
    <t xml:space="preserve">Data raportării: 31.05.2010                                                                       </t>
  </si>
  <si>
    <t xml:space="preserve">Data raportării: 31.05.2010                                                             </t>
  </si>
  <si>
    <t>Indicatori la nivel de Program</t>
  </si>
  <si>
    <t>Achiziţionare consumabile</t>
  </si>
  <si>
    <t>achiziţionare de materiale consumabile pentru birou (hârtie, tonner etc)</t>
  </si>
  <si>
    <t>BRCT Călăraşi</t>
  </si>
  <si>
    <t>NA</t>
  </si>
  <si>
    <t>organizarea unei întâlniri de lucru a CCS, intalniri de lucru ale subcomitetelor CCM,  workshop-uri cu aplicanţii ale căror proiecte nu au fost aprobate spre finanţare şi  workshop-uri cu partenerii lideri de proiect, workshop-uri cu potentiali aplicanti</t>
  </si>
  <si>
    <t>Număr evenimente organizate</t>
  </si>
  <si>
    <t>Servicii consultanţă juridică</t>
  </si>
  <si>
    <t>Servicii poştale şi de curierat</t>
  </si>
  <si>
    <t>Achiziţii echipamente IT</t>
  </si>
  <si>
    <t>Număr echipamente achiziţionate</t>
  </si>
  <si>
    <t>1 centrală telefonică, reţea, telefoane birou - 13 buc, flipchart -2buc,  videoproiector-1buc, ecran proiectie-1buc, fax-2buc, telefoane mobile-13 buc, camera foto-2 buc, camera video -1 buc</t>
  </si>
  <si>
    <t>Alte echipamente IT</t>
  </si>
  <si>
    <t>Monitor, UPS, reportofon,sistem de navigatie, hard disc</t>
  </si>
  <si>
    <t>Echipamente si mobilier</t>
  </si>
  <si>
    <t>Numar echipamente achizitionate</t>
  </si>
  <si>
    <t>Mobilier birou -13 buc, mobilier sala sedinte -1 buc, aparat aer conditionat -4 buc, mocheta, jaluzele</t>
  </si>
  <si>
    <t>Alte echipamente</t>
  </si>
  <si>
    <t>ştampile de numerotat, stative cu steagurile României şi Bulgariei, cort pentru organizare de evenimente, frigider, scaun vizitatro, dulap metalic, cuptor microunde</t>
  </si>
  <si>
    <t>Masini</t>
  </si>
  <si>
    <t>Numar de masini achizitionate</t>
  </si>
  <si>
    <t>masini -3 buc</t>
  </si>
  <si>
    <t>Software</t>
  </si>
  <si>
    <t>Număr software achiziţionate</t>
  </si>
  <si>
    <t>6 licenţe antivirus, pachet office-7 buc, soft de grafica-1 buc</t>
  </si>
  <si>
    <t>Carti, publicatii</t>
  </si>
  <si>
    <t>Asigurare auto</t>
  </si>
  <si>
    <t>Servicii si comisioane bancare</t>
  </si>
  <si>
    <t>Taxe de transport (bac, pod)</t>
  </si>
  <si>
    <t>Taxe de participare la instruiri şi evenimente</t>
  </si>
  <si>
    <t>Costuri generale de administrare</t>
  </si>
  <si>
    <t>Organizare evenimente</t>
  </si>
  <si>
    <t>categoria V</t>
  </si>
  <si>
    <r>
      <t xml:space="preserve">Numar participanti
</t>
    </r>
    <r>
      <rPr>
        <sz val="8"/>
        <rFont val="Arial"/>
        <family val="2"/>
      </rPr>
      <t>1. organizarea unui seminar pe teme de comunicare pentru AM, STC şi AN, 
2. organizarea unui seminar pentru mass-media din aria eligibilă 
3. organizarea unei conferinţe anuale de prezentare a programului</t>
    </r>
  </si>
  <si>
    <t>1. 30 participanţi
2.  50 participanţi
3.  120 participanţi</t>
  </si>
  <si>
    <t>Evenimente</t>
  </si>
  <si>
    <t>număr evenimente organizate</t>
  </si>
  <si>
    <t>Actualizare si intretinere site</t>
  </si>
  <si>
    <t>Alte tipuri de materiale promotionale</t>
  </si>
  <si>
    <t>numar de produse promotionale</t>
  </si>
  <si>
    <t>banner- 5 buc; harti pliante cu aria eligibila- 200 buc</t>
  </si>
  <si>
    <t>1 (200)</t>
  </si>
  <si>
    <t>nr focus-grupuri:</t>
  </si>
  <si>
    <t>pagini traduse:</t>
  </si>
  <si>
    <t>Realizare de cercetare calitativă a nivelului de cunoaştere cu privire la program a potenţialilor beneficiari (organizare de focus-grupuri şi sondaje de opinie) pentru activităţile de comunicare derulate în 2009</t>
  </si>
  <si>
    <t>Numar de focus grupuri organizate
număr de sondaje de opinie realizate</t>
  </si>
  <si>
    <t>16 focus-grupuri in aria eligibilă a programului
2 sondaje de opinie</t>
  </si>
  <si>
    <t>Info touch screen-16 buc</t>
  </si>
  <si>
    <t>rafturi pentru arhiva</t>
  </si>
  <si>
    <t>Decizia globală de finanţare nr. 12/30.03.2009</t>
  </si>
  <si>
    <t>Realizare de materiale promoţionale şi informative</t>
  </si>
  <si>
    <t>Data raportarii: 31.05.2010</t>
  </si>
  <si>
    <t>Servicii curierat</t>
  </si>
  <si>
    <t>Contract Prestare Servicii de posta si curierat</t>
  </si>
  <si>
    <t xml:space="preserve">Data raportării: 31.05.2010                                                                          </t>
  </si>
  <si>
    <t>Deplasari externe/interne ale personalului ACM/SC/CCM Punctelor Nationale de Informare</t>
  </si>
  <si>
    <t>Catering intalniri tehnice</t>
  </si>
  <si>
    <t>Catering</t>
  </si>
  <si>
    <t>Îmbunatatire a functionalitatii website-ului</t>
  </si>
  <si>
    <t>Mentenanta web-siteului PO Marea Neagra</t>
  </si>
  <si>
    <t>luni</t>
  </si>
  <si>
    <t>Total componenta AT</t>
  </si>
  <si>
    <t>Nr echipamente</t>
  </si>
  <si>
    <t>7 si 70</t>
  </si>
  <si>
    <t>2 (700)</t>
  </si>
  <si>
    <t>1 (170)</t>
  </si>
  <si>
    <t>nr pagini traduse:</t>
  </si>
  <si>
    <t>MDRT/ AN PO HU-RO</t>
  </si>
  <si>
    <t>MDRT /PNC SEE</t>
  </si>
  <si>
    <t>Programul Operaţional Comun Romania-Ucraina-Republica Moldova 2007-2013</t>
  </si>
  <si>
    <t>Componenta de Asistenţă Tehnică</t>
  </si>
  <si>
    <t xml:space="preserve"> Sprijin pentru implementarea si managementul programului</t>
  </si>
  <si>
    <t xml:space="preserve">Deplasari interne/externe ale reprezentantilor ACM </t>
  </si>
  <si>
    <t>Organizare Comitet Comun de Monitorizare 17.12.2008</t>
  </si>
  <si>
    <t>Achizitie servicii traducere documente</t>
  </si>
  <si>
    <t>Achizitie consumabile</t>
  </si>
  <si>
    <t>Sprijin pentru activitatile de informare si publicitate ale programului</t>
  </si>
  <si>
    <t>Servicii de editare si tiparire de publicatii</t>
  </si>
  <si>
    <t>Total Componentă AT</t>
  </si>
  <si>
    <t>-</t>
  </si>
  <si>
    <t>I</t>
  </si>
  <si>
    <t>Titlu proiect</t>
  </si>
  <si>
    <t>reuniuni ale comitetelor si grupurilor de lucru relevante</t>
  </si>
  <si>
    <t xml:space="preserve">Agende  300 buc.
Calendare de birou 300 buc.
Pixuri 1000 buc.
Mousepad 500 buc.
Mouse optic cu fir 500 buc.
Memory stick USB 800 buc.
Genţi tip laptop 200 buc.
Geantă documente 500 buc
Roll-up banner 3
Banner 3
Pungi  500
Mape carton 1000
Portvizit 150
Afişe 200
</t>
  </si>
  <si>
    <t>Deplasări interne şi externe pentru reprezentanţii AM</t>
  </si>
  <si>
    <t>Servicii protocol</t>
  </si>
  <si>
    <t xml:space="preserve">Contract prestare servicii/ Cheltuieli protocol </t>
  </si>
  <si>
    <t>Deplasari interne/ externe</t>
  </si>
  <si>
    <t>Nu e cazul</t>
  </si>
  <si>
    <t>Achizitionare echipamente IT</t>
  </si>
  <si>
    <t>Licitatie</t>
  </si>
  <si>
    <t>Laptop, Notebook</t>
  </si>
  <si>
    <t>Mape: 1000, Pixuri: 1000, Blocknotes: 1000, Pungi cadou 1000, Agende: 500, Bannere:2, Postere: 800, Fluturasi: 2500, Carti de vizita: 200</t>
  </si>
  <si>
    <t>Programul Operaţional Comun Marea Neagră</t>
  </si>
  <si>
    <t>Copiator</t>
  </si>
  <si>
    <t>Laptopuri</t>
  </si>
  <si>
    <t>Reportofon</t>
  </si>
  <si>
    <t>mape</t>
  </si>
  <si>
    <t>banere</t>
  </si>
  <si>
    <t>pixuri</t>
  </si>
  <si>
    <t>nr. evenimente</t>
  </si>
  <si>
    <t>nr. total participanti</t>
  </si>
  <si>
    <t>N/A</t>
  </si>
  <si>
    <t>DMI Sprijin pentru activităţile de informare şi publicitate ale programului</t>
  </si>
  <si>
    <t>Consumabile</t>
  </si>
  <si>
    <t xml:space="preserve">FORMULAR PRIVIND UTILIZAREA ASISTENŢEI TEHNICE </t>
  </si>
  <si>
    <t>Nr.</t>
  </si>
  <si>
    <t>Proiecte</t>
  </si>
  <si>
    <t xml:space="preserve">Beneficiar </t>
  </si>
  <si>
    <t>Ţintă</t>
  </si>
  <si>
    <t>Denumire indicator</t>
  </si>
  <si>
    <t>Total DMI</t>
  </si>
  <si>
    <t>Total Axă AT</t>
  </si>
  <si>
    <t>Valoare totală eligibilă  (RON)</t>
  </si>
  <si>
    <t>Nr evenimente / Nr participanti pe eveniment</t>
  </si>
  <si>
    <t>Proiect de asistenta tehnica pentru PNC SEE</t>
  </si>
  <si>
    <t>Deplasări interne (transport, diurnă, cazare)</t>
  </si>
  <si>
    <t>Deplasări externe (transport, diurnă, cazare)</t>
  </si>
  <si>
    <t>DMI Sprijin pentru activitatile de informare si publicitate ale programului</t>
  </si>
  <si>
    <t>insertii in presa scrisa:</t>
  </si>
  <si>
    <t>1 (20)</t>
  </si>
  <si>
    <t>alte materiale de informare si publicitate (tipuri)</t>
  </si>
  <si>
    <t xml:space="preserve">Data raportării: 31.05.2010                                                              </t>
  </si>
  <si>
    <t>INDICATORI 2007 - 2009</t>
  </si>
  <si>
    <t>MDRL</t>
  </si>
  <si>
    <t xml:space="preserve">Multifuncţională Laserjet: 1; Fax: 2; Aparat de spiralat:1; </t>
  </si>
  <si>
    <t xml:space="preserve">Taxe si comisioane </t>
  </si>
  <si>
    <t xml:space="preserve">Transport, cazare si diurna </t>
  </si>
  <si>
    <t xml:space="preserve">Data raportării: 31.05.2010                                                    </t>
  </si>
  <si>
    <t xml:space="preserve">Data raportării: 31.05.2010                                                         </t>
  </si>
  <si>
    <t xml:space="preserve">Decizia globală de finanţare nr. 9/2010 </t>
  </si>
  <si>
    <t>Contracte finalizate/cheltuieli efectuate</t>
  </si>
  <si>
    <t>VALORI CONTRACTE (LEI):</t>
  </si>
  <si>
    <t>Total Axa AT</t>
  </si>
  <si>
    <t xml:space="preserve">Studii, analize, rapoarte, strategii </t>
  </si>
  <si>
    <t>Total categoria I</t>
  </si>
  <si>
    <t>Ghiduri şi alte documente metodologice</t>
  </si>
  <si>
    <t>Total categoria II</t>
  </si>
  <si>
    <t xml:space="preserve">Evenimente axate pe schimbul de experienţa </t>
  </si>
  <si>
    <t>Total categoria III</t>
  </si>
  <si>
    <t>Reuniuni ale comitetelor şi grupurilor de lucru relevante</t>
  </si>
  <si>
    <t>Total categoria IV</t>
  </si>
  <si>
    <t>Zile participant la instruire - beneficiari</t>
  </si>
  <si>
    <t>Total categoria V</t>
  </si>
  <si>
    <t>Zile participant la instruire –structuri de gestionare</t>
  </si>
  <si>
    <t>TOTAL GENERAL</t>
  </si>
  <si>
    <t xml:space="preserve">Evenimente de comunicare şi promovare </t>
  </si>
  <si>
    <t xml:space="preserve">Materiale de informare şi publicitate </t>
  </si>
  <si>
    <t xml:space="preserve">Campanii mass-media </t>
  </si>
  <si>
    <t>Accesări pagina de web</t>
  </si>
  <si>
    <t xml:space="preserve">Nivelul de conştientizare a populaţiei  </t>
  </si>
  <si>
    <t>Alti indicatori:</t>
  </si>
  <si>
    <t>Contracte / tipul de cheltuieli individuale</t>
  </si>
  <si>
    <t>Categorii de acţiuni AT</t>
  </si>
  <si>
    <t>Indicatorii de monitorizare şi evaluare AT şi ţintele care urmează să fie obţinute prin contractele de achiziţii</t>
  </si>
  <si>
    <t>administrarea platformei IT</t>
  </si>
  <si>
    <t>Programul IPA de Cooperare Transfrontalieră Romania-Serbia</t>
  </si>
  <si>
    <t>Indicatori de Program</t>
  </si>
  <si>
    <t>Alti indicatori</t>
  </si>
  <si>
    <t xml:space="preserve">Numar evenimente
Numar total participanti </t>
  </si>
  <si>
    <t>Ministerul Dezvoltării Regionale şi Turismului</t>
  </si>
  <si>
    <t>Cheltuieli de deplasare</t>
  </si>
  <si>
    <t>Achizitionare consumabile</t>
  </si>
  <si>
    <t>Nu este cazul</t>
  </si>
  <si>
    <t>INDICATORI</t>
  </si>
  <si>
    <t>Ministerul Dezvoltarii Regionale si Turismului</t>
  </si>
  <si>
    <t>Achizitionare echipamente IT si consumabile</t>
  </si>
  <si>
    <t>Programul de Cooperare Transfrontalieră România-Bulgaria 2007-2013</t>
  </si>
  <si>
    <t>Realizare de cercetare calitativă a nivelului de cunoaştere cu privire la program a potenţialilor beneficiari (organizare de focus-grupuri) pentru activităţile de comunicare derulate în 2008</t>
  </si>
  <si>
    <t>categoria III</t>
  </si>
  <si>
    <t>Numar de focus grupuri organizate</t>
  </si>
  <si>
    <t>16 focus-grupuri in aria eligibilă a programului</t>
  </si>
  <si>
    <t xml:space="preserve">categoria IV </t>
  </si>
  <si>
    <t xml:space="preserve">Numar echipamente IT achiziţionate </t>
  </si>
  <si>
    <t xml:space="preserve">Computer Desktop: 3 </t>
  </si>
  <si>
    <t xml:space="preserve">Computer laptop: 4 </t>
  </si>
  <si>
    <t>Imprimantă A4 color: 2</t>
  </si>
  <si>
    <t xml:space="preserve">categoria I </t>
  </si>
  <si>
    <t>Copiator color: 1</t>
  </si>
  <si>
    <t>Scanner :1</t>
  </si>
  <si>
    <t>HDD portabil: 1</t>
  </si>
  <si>
    <t>UPS: 9</t>
  </si>
  <si>
    <t>Cameră foto:1</t>
  </si>
  <si>
    <t>Flipchart:1</t>
  </si>
  <si>
    <t xml:space="preserve">Achiziţionare de programe informatice </t>
  </si>
  <si>
    <t>categoria IV</t>
  </si>
  <si>
    <t>Numar licente achizitionate</t>
  </si>
  <si>
    <t>9 licenţe Visio
2 licenţe Corel Draw
5 licenţe Project Management</t>
  </si>
  <si>
    <t xml:space="preserve">cheltuieli de personal </t>
  </si>
  <si>
    <t>Traduceri de documente necesare pentru implementarea programului</t>
  </si>
  <si>
    <t>categoria I</t>
  </si>
  <si>
    <t>Numar de pagini traduse pentru documente elaborate de AM</t>
  </si>
  <si>
    <t xml:space="preserve">400 pag Bg contractate 
600 pag En contractate </t>
  </si>
  <si>
    <t>server-1buc, laptop-7 buc, imprimanta-3 buc, scanner-1 buc, multifunctional-1buc</t>
  </si>
  <si>
    <t>Organizare Conferinta lansare a POC Ro-Ua-Md 09.04.2009</t>
  </si>
  <si>
    <t xml:space="preserve">INDICATORI  </t>
  </si>
  <si>
    <t>VALORI CONTRACTE (LEI)</t>
  </si>
  <si>
    <t>Realizarea unei machete de presă şi a unui banner web</t>
  </si>
</sst>
</file>

<file path=xl/styles.xml><?xml version="1.0" encoding="utf-8"?>
<styleSheet xmlns="http://schemas.openxmlformats.org/spreadsheetml/2006/main">
  <numFmts count="3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000"/>
    <numFmt numFmtId="183" formatCode="#,##0.0"/>
    <numFmt numFmtId="184" formatCode="#,##0.0000"/>
    <numFmt numFmtId="185" formatCode="_-* #,##0.00\ _L_e_i_-;\-* #,##0.00\ _L_e_i_-;_-* &quot;-&quot;??\ _L_e_i_-;_-@_-"/>
  </numFmts>
  <fonts count="33">
    <font>
      <sz val="10"/>
      <name val="Arial"/>
      <family val="0"/>
    </font>
    <font>
      <b/>
      <sz val="12"/>
      <name val="Arial"/>
      <family val="2"/>
    </font>
    <font>
      <b/>
      <i/>
      <sz val="12"/>
      <name val="Arial"/>
      <family val="2"/>
    </font>
    <font>
      <b/>
      <sz val="10"/>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vertAlign val="superscript"/>
      <sz val="10"/>
      <name val="Arial"/>
      <family val="2"/>
    </font>
    <font>
      <sz val="12"/>
      <name val="Arial"/>
      <family val="2"/>
    </font>
    <font>
      <sz val="8"/>
      <name val="Arial"/>
      <family val="2"/>
    </font>
    <font>
      <sz val="10"/>
      <color indexed="8"/>
      <name val="Arial"/>
      <family val="2"/>
    </font>
    <font>
      <i/>
      <sz val="10"/>
      <name val="Arial"/>
      <family val="2"/>
    </font>
    <font>
      <b/>
      <i/>
      <sz val="10"/>
      <name val="Arial"/>
      <family val="2"/>
    </font>
    <font>
      <sz val="10"/>
      <color indexed="10"/>
      <name val="Arial"/>
      <family val="2"/>
    </font>
    <font>
      <sz val="10"/>
      <name val="Times New Roman"/>
      <family val="1"/>
    </font>
    <font>
      <sz val="9"/>
      <name val="Arial"/>
      <family val="2"/>
    </font>
    <font>
      <b/>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495">
    <xf numFmtId="0" fontId="0" fillId="0" borderId="0" xfId="0" applyAlignment="1">
      <alignment/>
    </xf>
    <xf numFmtId="0" fontId="1" fillId="0" borderId="0" xfId="0" applyFont="1" applyAlignment="1">
      <alignment/>
    </xf>
    <xf numFmtId="0" fontId="3" fillId="0" borderId="0" xfId="0" applyFont="1" applyAlignment="1">
      <alignment/>
    </xf>
    <xf numFmtId="0" fontId="3" fillId="0" borderId="0" xfId="0" applyFont="1" applyBorder="1" applyAlignment="1">
      <alignment horizontal="left"/>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0" fillId="0" borderId="14" xfId="0" applyFont="1" applyBorder="1" applyAlignment="1">
      <alignment horizontal="center"/>
    </xf>
    <xf numFmtId="0" fontId="0" fillId="0" borderId="14" xfId="0" applyFont="1" applyBorder="1" applyAlignment="1">
      <alignment horizontal="center" vertical="top" wrapText="1"/>
    </xf>
    <xf numFmtId="0" fontId="0" fillId="0" borderId="16" xfId="0" applyFont="1" applyBorder="1" applyAlignment="1">
      <alignment horizontal="center" vertical="top" wrapText="1"/>
    </xf>
    <xf numFmtId="0" fontId="0" fillId="0" borderId="0" xfId="0" applyBorder="1" applyAlignment="1" quotePrefix="1">
      <alignment/>
    </xf>
    <xf numFmtId="0" fontId="0" fillId="0" borderId="16" xfId="0" applyBorder="1" applyAlignment="1">
      <alignment horizontal="center" vertical="top"/>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16" xfId="0" applyBorder="1" applyAlignment="1">
      <alignment horizontal="left" vertical="center" wrapText="1"/>
    </xf>
    <xf numFmtId="0" fontId="0" fillId="0" borderId="16" xfId="0" applyFill="1" applyBorder="1" applyAlignment="1">
      <alignment horizontal="center" vertical="center" wrapText="1"/>
    </xf>
    <xf numFmtId="0" fontId="0" fillId="0" borderId="0" xfId="0" applyFont="1" applyAlignment="1">
      <alignment/>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0" fontId="0" fillId="0" borderId="16" xfId="0" applyFont="1" applyBorder="1" applyAlignment="1">
      <alignment/>
    </xf>
    <xf numFmtId="0" fontId="0" fillId="0" borderId="16" xfId="0" applyBorder="1" applyAlignment="1">
      <alignment horizontal="left"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4" xfId="0" applyFont="1" applyFill="1" applyBorder="1" applyAlignment="1">
      <alignment horizontal="center" vertical="top" wrapText="1"/>
    </xf>
    <xf numFmtId="0" fontId="0" fillId="0" borderId="16" xfId="0" applyFill="1" applyBorder="1" applyAlignment="1">
      <alignment horizontal="center" vertical="center"/>
    </xf>
    <xf numFmtId="0" fontId="0" fillId="0" borderId="0" xfId="0" applyFill="1" applyAlignment="1">
      <alignment/>
    </xf>
    <xf numFmtId="0" fontId="0" fillId="0" borderId="0" xfId="0" applyFont="1" applyAlignment="1">
      <alignment horizontal="center"/>
    </xf>
    <xf numFmtId="0" fontId="0" fillId="0" borderId="16" xfId="53" applyFont="1" applyBorder="1" applyAlignment="1" applyProtection="1">
      <alignment horizontal="center" vertical="center" wrapText="1"/>
      <protection/>
    </xf>
    <xf numFmtId="0" fontId="0" fillId="0" borderId="0" xfId="0" applyFont="1" applyAlignment="1">
      <alignment horizontal="center" vertical="center"/>
    </xf>
    <xf numFmtId="0" fontId="3" fillId="0" borderId="0" xfId="0" applyFont="1" applyBorder="1" applyAlignment="1">
      <alignment/>
    </xf>
    <xf numFmtId="0" fontId="0" fillId="0" borderId="0" xfId="0" applyFill="1" applyBorder="1" applyAlignment="1">
      <alignment/>
    </xf>
    <xf numFmtId="0" fontId="0" fillId="0" borderId="16" xfId="0" applyBorder="1" applyAlignment="1">
      <alignment vertical="top"/>
    </xf>
    <xf numFmtId="0" fontId="0" fillId="0" borderId="0" xfId="0" applyFont="1" applyAlignment="1">
      <alignment wrapText="1"/>
    </xf>
    <xf numFmtId="0" fontId="0" fillId="0" borderId="17" xfId="0" applyBorder="1" applyAlignment="1">
      <alignment horizontal="left" vertical="center" wrapText="1"/>
    </xf>
    <xf numFmtId="0" fontId="0" fillId="0" borderId="16" xfId="0" applyFont="1" applyBorder="1" applyAlignment="1">
      <alignment horizontal="center"/>
    </xf>
    <xf numFmtId="0" fontId="0" fillId="0" borderId="0" xfId="0" applyFont="1" applyBorder="1" applyAlignment="1">
      <alignment/>
    </xf>
    <xf numFmtId="0" fontId="0" fillId="0" borderId="15" xfId="0" applyFont="1" applyBorder="1" applyAlignment="1">
      <alignment horizontal="center"/>
    </xf>
    <xf numFmtId="0" fontId="0" fillId="0" borderId="0" xfId="0" applyFont="1" applyAlignment="1">
      <alignment/>
    </xf>
    <xf numFmtId="0" fontId="27" fillId="0" borderId="16" xfId="0" applyFont="1" applyBorder="1" applyAlignment="1">
      <alignment/>
    </xf>
    <xf numFmtId="3" fontId="3" fillId="24" borderId="16" xfId="0" applyNumberFormat="1" applyFont="1" applyFill="1" applyBorder="1" applyAlignment="1">
      <alignment horizontal="right" vertical="center"/>
    </xf>
    <xf numFmtId="0" fontId="0" fillId="0" borderId="0" xfId="0" applyFont="1" applyBorder="1" applyAlignment="1">
      <alignment/>
    </xf>
    <xf numFmtId="0" fontId="0" fillId="0" borderId="0" xfId="0" applyFont="1" applyAlignment="1">
      <alignment horizontal="left" vertical="center"/>
    </xf>
    <xf numFmtId="3" fontId="0" fillId="24" borderId="16" xfId="0" applyNumberFormat="1" applyFont="1" applyFill="1" applyBorder="1" applyAlignment="1">
      <alignment horizontal="right" vertical="center"/>
    </xf>
    <xf numFmtId="0" fontId="3" fillId="0" borderId="16" xfId="0" applyFont="1" applyBorder="1" applyAlignment="1">
      <alignment horizontal="center" vertical="center"/>
    </xf>
    <xf numFmtId="0" fontId="30" fillId="0" borderId="0" xfId="0" applyFont="1" applyAlignment="1">
      <alignment/>
    </xf>
    <xf numFmtId="0" fontId="0" fillId="0" borderId="0" xfId="0" applyFont="1" applyBorder="1" applyAlignment="1">
      <alignment horizontal="center"/>
    </xf>
    <xf numFmtId="4" fontId="0" fillId="0" borderId="0" xfId="0" applyNumberFormat="1" applyFont="1" applyBorder="1" applyAlignment="1">
      <alignment/>
    </xf>
    <xf numFmtId="4" fontId="3" fillId="0" borderId="0" xfId="0" applyNumberFormat="1" applyFont="1" applyBorder="1" applyAlignment="1">
      <alignment/>
    </xf>
    <xf numFmtId="0" fontId="0" fillId="0" borderId="16" xfId="0" applyFont="1" applyBorder="1" applyAlignment="1">
      <alignment horizontal="center" vertical="center" wrapText="1"/>
    </xf>
    <xf numFmtId="0" fontId="0" fillId="0" borderId="16" xfId="0" applyFont="1" applyBorder="1" applyAlignment="1">
      <alignment horizontal="left" vertical="center" wrapText="1"/>
    </xf>
    <xf numFmtId="0" fontId="0" fillId="0" borderId="16" xfId="0" applyFont="1" applyFill="1" applyBorder="1" applyAlignment="1">
      <alignment/>
    </xf>
    <xf numFmtId="0" fontId="0" fillId="0" borderId="16" xfId="0" applyFont="1" applyFill="1" applyBorder="1" applyAlignment="1">
      <alignment horizontal="right"/>
    </xf>
    <xf numFmtId="3" fontId="0" fillId="0" borderId="0" xfId="0" applyNumberFormat="1" applyFont="1" applyAlignment="1">
      <alignment/>
    </xf>
    <xf numFmtId="0" fontId="0" fillId="0" borderId="14" xfId="0" applyFont="1" applyFill="1" applyBorder="1" applyAlignment="1">
      <alignment horizontal="center" vertical="top" wrapText="1"/>
    </xf>
    <xf numFmtId="0" fontId="0" fillId="0" borderId="0" xfId="0" applyFill="1" applyBorder="1" applyAlignment="1" quotePrefix="1">
      <alignment/>
    </xf>
    <xf numFmtId="3" fontId="0" fillId="0" borderId="16" xfId="0" applyNumberFormat="1" applyFont="1" applyFill="1" applyBorder="1" applyAlignment="1">
      <alignment horizontal="right" vertical="center" wrapText="1"/>
    </xf>
    <xf numFmtId="0" fontId="0" fillId="0" borderId="16" xfId="0" applyFont="1" applyBorder="1" applyAlignment="1">
      <alignment horizontal="right"/>
    </xf>
    <xf numFmtId="3" fontId="3" fillId="0" borderId="16" xfId="0" applyNumberFormat="1" applyFont="1" applyBorder="1" applyAlignment="1">
      <alignment/>
    </xf>
    <xf numFmtId="3" fontId="0" fillId="0" borderId="16" xfId="0" applyNumberFormat="1" applyBorder="1" applyAlignment="1">
      <alignment horizontal="right" vertical="center" wrapText="1"/>
    </xf>
    <xf numFmtId="3" fontId="3" fillId="0" borderId="16" xfId="0" applyNumberFormat="1" applyFont="1" applyBorder="1" applyAlignment="1">
      <alignment horizontal="right"/>
    </xf>
    <xf numFmtId="3" fontId="3" fillId="0" borderId="16" xfId="0" applyNumberFormat="1" applyFont="1" applyBorder="1" applyAlignment="1" quotePrefix="1">
      <alignment/>
    </xf>
    <xf numFmtId="0" fontId="0" fillId="0" borderId="16" xfId="0" applyFill="1" applyBorder="1" applyAlignment="1">
      <alignment vertical="top"/>
    </xf>
    <xf numFmtId="0" fontId="0" fillId="0" borderId="16" xfId="0" applyBorder="1" applyAlignment="1">
      <alignment vertical="top" wrapText="1"/>
    </xf>
    <xf numFmtId="0" fontId="0" fillId="0" borderId="16" xfId="0" applyBorder="1" applyAlignment="1">
      <alignment horizontal="center" vertical="top" wrapText="1"/>
    </xf>
    <xf numFmtId="3" fontId="0" fillId="0" borderId="0" xfId="0" applyNumberFormat="1" applyFont="1" applyBorder="1" applyAlignment="1">
      <alignment/>
    </xf>
    <xf numFmtId="3" fontId="3" fillId="0" borderId="0" xfId="0" applyNumberFormat="1" applyFont="1" applyBorder="1" applyAlignment="1">
      <alignment/>
    </xf>
    <xf numFmtId="3" fontId="0" fillId="24" borderId="16" xfId="0" applyNumberFormat="1" applyFont="1" applyFill="1" applyBorder="1" applyAlignment="1">
      <alignment horizontal="right" vertical="center"/>
    </xf>
    <xf numFmtId="3" fontId="3" fillId="24" borderId="16" xfId="0" applyNumberFormat="1" applyFont="1" applyFill="1" applyBorder="1" applyAlignment="1">
      <alignment horizontal="right" vertical="center"/>
    </xf>
    <xf numFmtId="0" fontId="31" fillId="0" borderId="0" xfId="0" applyFont="1" applyAlignment="1">
      <alignment/>
    </xf>
    <xf numFmtId="0" fontId="1" fillId="0" borderId="0" xfId="0" applyFont="1" applyAlignment="1">
      <alignment horizontal="center"/>
    </xf>
    <xf numFmtId="0" fontId="0" fillId="0" borderId="16" xfId="0" applyBorder="1" applyAlignment="1">
      <alignment horizontal="left" vertical="top"/>
    </xf>
    <xf numFmtId="0" fontId="3" fillId="0" borderId="0" xfId="0" applyFont="1" applyFill="1" applyBorder="1" applyAlignment="1">
      <alignment horizontal="center" vertical="center"/>
    </xf>
    <xf numFmtId="0" fontId="3" fillId="0" borderId="0" xfId="0" applyFont="1" applyFill="1" applyBorder="1" applyAlignment="1">
      <alignment/>
    </xf>
    <xf numFmtId="0" fontId="0" fillId="0" borderId="16" xfId="0" applyFill="1" applyBorder="1" applyAlignment="1">
      <alignment horizontal="left" vertical="center" wrapText="1"/>
    </xf>
    <xf numFmtId="0" fontId="0" fillId="0" borderId="16" xfId="0" applyFill="1" applyBorder="1" applyAlignment="1">
      <alignment vertical="top" wrapText="1"/>
    </xf>
    <xf numFmtId="3" fontId="3" fillId="0" borderId="16"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0" fontId="0" fillId="0" borderId="16" xfId="0" applyFill="1" applyBorder="1" applyAlignment="1">
      <alignment horizontal="left" vertical="top" wrapText="1"/>
    </xf>
    <xf numFmtId="0" fontId="0" fillId="0" borderId="16" xfId="0" applyFont="1" applyBorder="1" applyAlignment="1">
      <alignment horizontal="left" vertical="top" wrapText="1"/>
    </xf>
    <xf numFmtId="0" fontId="0" fillId="0" borderId="0" xfId="0" applyFont="1" applyFill="1" applyBorder="1" applyAlignment="1">
      <alignment/>
    </xf>
    <xf numFmtId="3" fontId="0" fillId="0" borderId="16" xfId="0" applyNumberFormat="1" applyFill="1" applyBorder="1" applyAlignment="1">
      <alignment horizontal="center" vertical="center" wrapText="1"/>
    </xf>
    <xf numFmtId="3" fontId="3" fillId="0" borderId="0" xfId="0" applyNumberFormat="1" applyFont="1" applyFill="1" applyBorder="1" applyAlignment="1" quotePrefix="1">
      <alignment vertical="center"/>
    </xf>
    <xf numFmtId="0" fontId="0"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0" fillId="0" borderId="0" xfId="0" applyFont="1" applyFill="1" applyBorder="1" applyAlignment="1">
      <alignment/>
    </xf>
    <xf numFmtId="3" fontId="0" fillId="0" borderId="0" xfId="0" applyNumberFormat="1" applyFont="1" applyFill="1" applyBorder="1" applyAlignment="1">
      <alignment/>
    </xf>
    <xf numFmtId="0" fontId="0" fillId="0" borderId="0" xfId="0" applyFont="1" applyFill="1" applyBorder="1" applyAlignment="1">
      <alignment horizontal="center"/>
    </xf>
    <xf numFmtId="0" fontId="27" fillId="0" borderId="0" xfId="0" applyFont="1" applyFill="1" applyBorder="1" applyAlignment="1">
      <alignment/>
    </xf>
    <xf numFmtId="0" fontId="1" fillId="0" borderId="0" xfId="0" applyFont="1" applyFill="1" applyBorder="1" applyAlignment="1">
      <alignment/>
    </xf>
    <xf numFmtId="0" fontId="2" fillId="0" borderId="0" xfId="0" applyFont="1" applyFill="1" applyBorder="1" applyAlignment="1">
      <alignment/>
    </xf>
    <xf numFmtId="0" fontId="0" fillId="0" borderId="0" xfId="0" applyFill="1" applyBorder="1" applyAlignment="1">
      <alignment horizontal="center" vertical="center"/>
    </xf>
    <xf numFmtId="0" fontId="3" fillId="0" borderId="0" xfId="0" applyFont="1" applyFill="1" applyBorder="1" applyAlignment="1">
      <alignment horizontal="left"/>
    </xf>
    <xf numFmtId="4" fontId="0" fillId="0" borderId="0" xfId="0" applyNumberFormat="1" applyFont="1" applyFill="1" applyBorder="1" applyAlignment="1">
      <alignment/>
    </xf>
    <xf numFmtId="4" fontId="3" fillId="0" borderId="0" xfId="0" applyNumberFormat="1" applyFont="1" applyFill="1" applyBorder="1" applyAlignment="1">
      <alignment/>
    </xf>
    <xf numFmtId="3" fontId="3" fillId="0" borderId="0" xfId="0" applyNumberFormat="1" applyFont="1" applyFill="1" applyBorder="1" applyAlignment="1">
      <alignment/>
    </xf>
    <xf numFmtId="0" fontId="30" fillId="0" borderId="0" xfId="0" applyFont="1" applyFill="1" applyBorder="1" applyAlignment="1">
      <alignment/>
    </xf>
    <xf numFmtId="0" fontId="28" fillId="0" borderId="15" xfId="0" applyFont="1" applyBorder="1" applyAlignment="1">
      <alignment horizontal="center"/>
    </xf>
    <xf numFmtId="0" fontId="0" fillId="0" borderId="16" xfId="0" applyBorder="1" applyAlignment="1">
      <alignment vertical="center"/>
    </xf>
    <xf numFmtId="0" fontId="0" fillId="0" borderId="14" xfId="0" applyBorder="1" applyAlignment="1">
      <alignment/>
    </xf>
    <xf numFmtId="0" fontId="3" fillId="0" borderId="16" xfId="0" applyFont="1" applyBorder="1" applyAlignment="1">
      <alignment horizontal="left" vertical="center"/>
    </xf>
    <xf numFmtId="0" fontId="0" fillId="0" borderId="16" xfId="0" applyFill="1" applyBorder="1" applyAlignment="1">
      <alignment vertical="center" wrapText="1"/>
    </xf>
    <xf numFmtId="0" fontId="0" fillId="0" borderId="16" xfId="0" applyFill="1" applyBorder="1" applyAlignment="1">
      <alignment vertical="center"/>
    </xf>
    <xf numFmtId="3" fontId="0" fillId="0" borderId="16" xfId="0" applyNumberFormat="1" applyBorder="1" applyAlignment="1">
      <alignment horizontal="right" vertical="center"/>
    </xf>
    <xf numFmtId="0" fontId="0" fillId="0" borderId="15" xfId="0" applyFont="1" applyBorder="1" applyAlignment="1">
      <alignment horizontal="center" vertical="center" wrapText="1"/>
    </xf>
    <xf numFmtId="3" fontId="0" fillId="0" borderId="16" xfId="0" applyNumberFormat="1" applyFont="1" applyBorder="1" applyAlignment="1">
      <alignment horizontal="right" vertical="center"/>
    </xf>
    <xf numFmtId="0" fontId="0" fillId="0" borderId="16" xfId="0" applyFont="1" applyBorder="1" applyAlignment="1">
      <alignment horizontal="center" vertical="center"/>
    </xf>
    <xf numFmtId="3" fontId="0" fillId="0" borderId="16" xfId="0" applyNumberFormat="1" applyFont="1" applyBorder="1" applyAlignment="1">
      <alignment horizontal="right" vertical="center" wrapText="1"/>
    </xf>
    <xf numFmtId="0" fontId="26" fillId="0" borderId="16" xfId="0" applyFont="1" applyFill="1" applyBorder="1" applyAlignment="1">
      <alignment horizontal="center" vertical="center"/>
    </xf>
    <xf numFmtId="0" fontId="3" fillId="0" borderId="15" xfId="0" applyFont="1" applyFill="1" applyBorder="1" applyAlignment="1">
      <alignment horizontal="center" vertical="top" wrapText="1"/>
    </xf>
    <xf numFmtId="0" fontId="0" fillId="0" borderId="16" xfId="0" applyNumberFormat="1" applyFill="1" applyBorder="1" applyAlignment="1">
      <alignment/>
    </xf>
    <xf numFmtId="3" fontId="26" fillId="0" borderId="16" xfId="0" applyNumberFormat="1" applyFont="1" applyFill="1" applyBorder="1" applyAlignment="1">
      <alignment horizontal="right" vertical="top"/>
    </xf>
    <xf numFmtId="3" fontId="26" fillId="0" borderId="16" xfId="0" applyNumberFormat="1" applyFont="1" applyFill="1" applyBorder="1" applyAlignment="1">
      <alignment vertical="top"/>
    </xf>
    <xf numFmtId="3" fontId="0" fillId="0" borderId="14" xfId="0" applyNumberFormat="1" applyFont="1" applyFill="1" applyBorder="1" applyAlignment="1" applyProtection="1">
      <alignment horizontal="right" vertical="center"/>
      <protection/>
    </xf>
    <xf numFmtId="0" fontId="3" fillId="0" borderId="16" xfId="0" applyFont="1" applyBorder="1" applyAlignment="1">
      <alignment vertical="center"/>
    </xf>
    <xf numFmtId="0" fontId="3" fillId="0" borderId="0" xfId="0" applyFont="1" applyFill="1" applyBorder="1" applyAlignment="1">
      <alignment vertical="top"/>
    </xf>
    <xf numFmtId="0" fontId="0" fillId="0" borderId="14" xfId="0" applyBorder="1" applyAlignment="1">
      <alignment horizontal="center" vertical="top"/>
    </xf>
    <xf numFmtId="0" fontId="0" fillId="0" borderId="17" xfId="0" applyBorder="1" applyAlignment="1">
      <alignment horizontal="center" vertical="top"/>
    </xf>
    <xf numFmtId="0" fontId="0" fillId="0" borderId="16" xfId="0" applyBorder="1" applyAlignment="1">
      <alignment/>
    </xf>
    <xf numFmtId="0" fontId="27" fillId="0" borderId="16" xfId="0" applyFont="1" applyBorder="1" applyAlignment="1">
      <alignment vertical="top"/>
    </xf>
    <xf numFmtId="0" fontId="3" fillId="0" borderId="16" xfId="0" applyFont="1" applyBorder="1" applyAlignment="1">
      <alignment horizontal="left" vertical="center" wrapText="1"/>
    </xf>
    <xf numFmtId="0" fontId="3" fillId="0" borderId="16" xfId="0" applyFont="1" applyBorder="1" applyAlignment="1">
      <alignment horizontal="center" wrapText="1"/>
    </xf>
    <xf numFmtId="0" fontId="0" fillId="0" borderId="17" xfId="0" applyBorder="1" applyAlignment="1">
      <alignment horizontal="left" vertical="top" wrapText="1"/>
    </xf>
    <xf numFmtId="0" fontId="0" fillId="0" borderId="12" xfId="0" applyBorder="1" applyAlignment="1">
      <alignment horizontal="center" vertical="top"/>
    </xf>
    <xf numFmtId="0" fontId="3" fillId="0" borderId="0" xfId="0" applyFont="1" applyFill="1" applyBorder="1" applyAlignment="1">
      <alignment horizontal="center"/>
    </xf>
    <xf numFmtId="0" fontId="27" fillId="0" borderId="0" xfId="0" applyFont="1" applyFill="1" applyBorder="1" applyAlignment="1">
      <alignment vertical="top" wrapText="1"/>
    </xf>
    <xf numFmtId="0" fontId="27" fillId="0" borderId="0" xfId="0" applyFont="1" applyFill="1" applyBorder="1" applyAlignment="1">
      <alignment/>
    </xf>
    <xf numFmtId="0" fontId="27" fillId="0" borderId="16" xfId="0" applyFont="1" applyBorder="1" applyAlignment="1">
      <alignment wrapText="1"/>
    </xf>
    <xf numFmtId="0" fontId="3" fillId="24" borderId="16" xfId="0" applyFont="1" applyFill="1" applyBorder="1" applyAlignment="1">
      <alignment vertical="center"/>
    </xf>
    <xf numFmtId="0" fontId="0" fillId="0" borderId="18" xfId="0" applyBorder="1" applyAlignment="1">
      <alignment horizontal="left"/>
    </xf>
    <xf numFmtId="0" fontId="0" fillId="0" borderId="10" xfId="0" applyBorder="1" applyAlignment="1">
      <alignment horizontal="left"/>
    </xf>
    <xf numFmtId="0" fontId="0" fillId="0" borderId="15" xfId="0" applyBorder="1" applyAlignment="1">
      <alignment horizontal="left"/>
    </xf>
    <xf numFmtId="0" fontId="3" fillId="0" borderId="18" xfId="0" applyFont="1" applyBorder="1" applyAlignment="1">
      <alignment horizontal="center"/>
    </xf>
    <xf numFmtId="0" fontId="3" fillId="0" borderId="10" xfId="0" applyFont="1" applyBorder="1" applyAlignment="1">
      <alignment horizontal="center"/>
    </xf>
    <xf numFmtId="0" fontId="3" fillId="0" borderId="15" xfId="0" applyFont="1" applyBorder="1" applyAlignment="1">
      <alignment horizontal="center"/>
    </xf>
    <xf numFmtId="0" fontId="27" fillId="0" borderId="16" xfId="0" applyFont="1" applyBorder="1" applyAlignment="1">
      <alignment/>
    </xf>
    <xf numFmtId="0" fontId="27" fillId="0" borderId="16" xfId="0" applyFont="1" applyBorder="1" applyAlignment="1">
      <alignment vertical="top"/>
    </xf>
    <xf numFmtId="0" fontId="3" fillId="0" borderId="10" xfId="0" applyFont="1" applyBorder="1" applyAlignment="1">
      <alignment horizontal="center" vertical="top" wrapText="1"/>
    </xf>
    <xf numFmtId="0" fontId="0" fillId="0" borderId="18" xfId="0" applyBorder="1" applyAlignment="1">
      <alignment horizontal="center"/>
    </xf>
    <xf numFmtId="0" fontId="0" fillId="0" borderId="10" xfId="0" applyBorder="1" applyAlignment="1">
      <alignment horizontal="center"/>
    </xf>
    <xf numFmtId="0" fontId="0" fillId="0" borderId="16" xfId="0" applyBorder="1" applyAlignment="1">
      <alignment horizontal="left" vertical="top" wrapText="1"/>
    </xf>
    <xf numFmtId="0" fontId="3" fillId="0" borderId="0" xfId="0" applyFont="1" applyAlignment="1">
      <alignment horizontal="right"/>
    </xf>
    <xf numFmtId="0" fontId="1" fillId="0" borderId="0" xfId="0" applyFont="1" applyFill="1" applyBorder="1" applyAlignment="1">
      <alignment horizontal="center"/>
    </xf>
    <xf numFmtId="0" fontId="28" fillId="0" borderId="16" xfId="0" applyFont="1" applyBorder="1" applyAlignment="1">
      <alignment horizontal="center" wrapText="1"/>
    </xf>
    <xf numFmtId="0" fontId="3" fillId="0" borderId="16" xfId="0" applyFont="1" applyBorder="1" applyAlignment="1">
      <alignment horizontal="center" vertical="top" wrapText="1"/>
    </xf>
    <xf numFmtId="0" fontId="0" fillId="0" borderId="16" xfId="0" applyFont="1" applyFill="1" applyBorder="1" applyAlignment="1">
      <alignment vertical="top" wrapText="1"/>
    </xf>
    <xf numFmtId="0" fontId="0" fillId="0" borderId="16" xfId="0" applyFill="1" applyBorder="1" applyAlignment="1">
      <alignment horizontal="center" vertical="top" wrapText="1"/>
    </xf>
    <xf numFmtId="0" fontId="0" fillId="0" borderId="16" xfId="0" applyFont="1" applyBorder="1" applyAlignment="1">
      <alignment vertical="top"/>
    </xf>
    <xf numFmtId="3" fontId="0" fillId="0" borderId="16" xfId="0" applyNumberFormat="1" applyFont="1" applyFill="1" applyBorder="1" applyAlignment="1">
      <alignment horizontal="right" vertical="top" wrapText="1"/>
    </xf>
    <xf numFmtId="0" fontId="0" fillId="0" borderId="16" xfId="0" applyFont="1" applyBorder="1" applyAlignment="1">
      <alignment horizontal="left" vertical="top" wrapText="1"/>
    </xf>
    <xf numFmtId="0" fontId="0" fillId="0" borderId="16" xfId="0" applyFont="1" applyBorder="1" applyAlignment="1">
      <alignment/>
    </xf>
    <xf numFmtId="0" fontId="3" fillId="0" borderId="0" xfId="0" applyFont="1" applyBorder="1" applyAlignment="1">
      <alignment/>
    </xf>
    <xf numFmtId="0" fontId="0" fillId="0" borderId="0" xfId="0" applyBorder="1" applyAlignment="1">
      <alignment/>
    </xf>
    <xf numFmtId="0" fontId="28" fillId="0" borderId="16" xfId="0" applyFont="1" applyBorder="1" applyAlignment="1">
      <alignment horizontal="center" vertical="top" wrapText="1"/>
    </xf>
    <xf numFmtId="0" fontId="28" fillId="0" borderId="16" xfId="0" applyFont="1" applyBorder="1" applyAlignment="1">
      <alignment horizontal="center"/>
    </xf>
    <xf numFmtId="0" fontId="27" fillId="0" borderId="16" xfId="0" applyFont="1" applyBorder="1" applyAlignment="1">
      <alignment vertical="top" wrapText="1"/>
    </xf>
    <xf numFmtId="3" fontId="3" fillId="0" borderId="16" xfId="0" applyNumberFormat="1" applyFont="1" applyFill="1" applyBorder="1" applyAlignment="1">
      <alignment horizontal="right" vertical="top" wrapText="1"/>
    </xf>
    <xf numFmtId="0" fontId="3" fillId="0" borderId="15" xfId="0" applyFont="1" applyBorder="1" applyAlignment="1">
      <alignment horizontal="center" vertical="center" wrapText="1"/>
    </xf>
    <xf numFmtId="0" fontId="0" fillId="0" borderId="15" xfId="0" applyFont="1" applyBorder="1" applyAlignment="1">
      <alignment/>
    </xf>
    <xf numFmtId="0" fontId="27" fillId="0" borderId="15" xfId="0" applyFont="1" applyBorder="1" applyAlignment="1">
      <alignment horizontal="center"/>
    </xf>
    <xf numFmtId="0" fontId="27" fillId="0" borderId="15" xfId="0" applyFont="1" applyBorder="1" applyAlignment="1">
      <alignment horizontal="center" vertical="top"/>
    </xf>
    <xf numFmtId="9" fontId="0" fillId="0" borderId="16" xfId="0" applyNumberFormat="1" applyBorder="1" applyAlignment="1">
      <alignment vertical="top" wrapText="1"/>
    </xf>
    <xf numFmtId="0" fontId="0" fillId="0" borderId="16" xfId="0" applyFont="1" applyBorder="1" applyAlignment="1">
      <alignment horizontal="right" vertical="top"/>
    </xf>
    <xf numFmtId="0" fontId="29" fillId="0" borderId="16" xfId="0" applyFont="1" applyBorder="1" applyAlignment="1">
      <alignment vertical="top"/>
    </xf>
    <xf numFmtId="0" fontId="0" fillId="0" borderId="16" xfId="53" applyFont="1" applyFill="1" applyBorder="1" applyAlignment="1" applyProtection="1">
      <alignment horizontal="center" vertical="center" wrapText="1"/>
      <protection/>
    </xf>
    <xf numFmtId="0" fontId="0" fillId="0" borderId="16" xfId="0" applyFont="1" applyBorder="1" applyAlignment="1">
      <alignment vertical="center" wrapText="1"/>
    </xf>
    <xf numFmtId="3" fontId="3" fillId="0" borderId="16" xfId="0" applyNumberFormat="1" applyFont="1" applyBorder="1" applyAlignment="1">
      <alignment vertical="center"/>
    </xf>
    <xf numFmtId="3" fontId="3" fillId="0" borderId="16" xfId="0" applyNumberFormat="1" applyFont="1" applyBorder="1" applyAlignment="1" quotePrefix="1">
      <alignment vertical="center"/>
    </xf>
    <xf numFmtId="0" fontId="0" fillId="0" borderId="16" xfId="53" applyFont="1" applyFill="1" applyBorder="1" applyAlignment="1" applyProtection="1">
      <alignment horizontal="center" vertical="top" wrapText="1"/>
      <protection/>
    </xf>
    <xf numFmtId="0" fontId="0" fillId="0" borderId="16" xfId="53" applyFont="1" applyBorder="1" applyAlignment="1" applyProtection="1">
      <alignment horizontal="center" vertical="top" wrapText="1"/>
      <protection/>
    </xf>
    <xf numFmtId="0" fontId="0" fillId="0" borderId="16" xfId="0" applyFont="1" applyBorder="1" applyAlignment="1">
      <alignment vertical="top" wrapText="1"/>
    </xf>
    <xf numFmtId="0" fontId="3" fillId="0" borderId="0" xfId="0" applyFont="1" applyFill="1" applyAlignment="1">
      <alignment/>
    </xf>
    <xf numFmtId="0" fontId="0" fillId="0" borderId="0" xfId="0" applyFont="1" applyFill="1" applyAlignment="1">
      <alignment wrapText="1"/>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vertical="center"/>
    </xf>
    <xf numFmtId="0" fontId="30" fillId="0" borderId="0" xfId="0" applyFont="1" applyFill="1" applyAlignment="1">
      <alignment/>
    </xf>
    <xf numFmtId="0" fontId="0" fillId="0" borderId="14" xfId="0" applyFont="1" applyFill="1" applyBorder="1" applyAlignment="1">
      <alignment horizontal="center"/>
    </xf>
    <xf numFmtId="0" fontId="0" fillId="0" borderId="16" xfId="0" applyFont="1" applyFill="1" applyBorder="1" applyAlignment="1">
      <alignment horizontal="center" vertical="top" wrapText="1"/>
    </xf>
    <xf numFmtId="0" fontId="0" fillId="0" borderId="16" xfId="0" applyFont="1" applyFill="1" applyBorder="1" applyAlignment="1">
      <alignment horizontal="center" vertical="center" wrapText="1"/>
    </xf>
    <xf numFmtId="0" fontId="0" fillId="0" borderId="16" xfId="0" applyFont="1" applyFill="1" applyBorder="1" applyAlignment="1">
      <alignment horizontal="left" vertical="center" wrapText="1"/>
    </xf>
    <xf numFmtId="0" fontId="0" fillId="0" borderId="16" xfId="0" applyFill="1" applyBorder="1" applyAlignment="1">
      <alignment/>
    </xf>
    <xf numFmtId="0" fontId="29" fillId="0" borderId="16" xfId="0" applyFont="1" applyFill="1" applyBorder="1" applyAlignment="1">
      <alignment/>
    </xf>
    <xf numFmtId="3" fontId="3" fillId="0" borderId="14" xfId="0" applyNumberFormat="1" applyFont="1" applyFill="1" applyBorder="1" applyAlignment="1" applyProtection="1">
      <alignment horizontal="right" vertical="center"/>
      <protection/>
    </xf>
    <xf numFmtId="0" fontId="0" fillId="0" borderId="16" xfId="0" applyFont="1" applyFill="1" applyBorder="1" applyAlignment="1">
      <alignment horizontal="center"/>
    </xf>
    <xf numFmtId="0" fontId="0" fillId="0" borderId="16" xfId="0" applyFont="1" applyFill="1" applyBorder="1" applyAlignment="1">
      <alignment horizontal="center" vertical="center"/>
    </xf>
    <xf numFmtId="3" fontId="0" fillId="0" borderId="16" xfId="0" applyNumberFormat="1" applyFont="1" applyFill="1" applyBorder="1" applyAlignment="1" applyProtection="1">
      <alignment horizontal="right" vertical="center"/>
      <protection/>
    </xf>
    <xf numFmtId="0" fontId="3" fillId="0" borderId="10" xfId="0" applyFont="1" applyFill="1" applyBorder="1" applyAlignment="1">
      <alignment horizontal="center"/>
    </xf>
    <xf numFmtId="0" fontId="3" fillId="0" borderId="16" xfId="0" applyFont="1" applyBorder="1" applyAlignment="1">
      <alignment vertical="center"/>
    </xf>
    <xf numFmtId="0" fontId="3" fillId="0" borderId="15" xfId="0" applyFont="1" applyFill="1" applyBorder="1" applyAlignment="1">
      <alignment horizontal="center"/>
    </xf>
    <xf numFmtId="0" fontId="3" fillId="0" borderId="16" xfId="0" applyFont="1" applyFill="1" applyBorder="1" applyAlignment="1">
      <alignment horizontal="center" vertical="center"/>
    </xf>
    <xf numFmtId="0" fontId="3" fillId="0" borderId="16" xfId="0" applyFont="1" applyFill="1" applyBorder="1" applyAlignment="1">
      <alignment vertical="center"/>
    </xf>
    <xf numFmtId="3" fontId="0" fillId="0" borderId="16" xfId="0"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0" fontId="1" fillId="0" borderId="0" xfId="0" applyFont="1" applyFill="1" applyAlignment="1">
      <alignment/>
    </xf>
    <xf numFmtId="0" fontId="0" fillId="0" borderId="16" xfId="0" applyFont="1" applyFill="1" applyBorder="1" applyAlignment="1">
      <alignment horizontal="left" vertical="center"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3" fontId="0" fillId="0" borderId="16" xfId="0" applyNumberFormat="1" applyFont="1" applyFill="1" applyBorder="1" applyAlignment="1">
      <alignment horizontal="right" vertical="center"/>
    </xf>
    <xf numFmtId="0" fontId="3" fillId="0" borderId="16" xfId="0" applyFont="1" applyFill="1" applyBorder="1" applyAlignment="1">
      <alignment/>
    </xf>
    <xf numFmtId="3" fontId="3" fillId="0" borderId="16" xfId="0" applyNumberFormat="1" applyFont="1" applyFill="1" applyBorder="1" applyAlignment="1">
      <alignment horizontal="right" vertical="center"/>
    </xf>
    <xf numFmtId="0" fontId="27" fillId="0" borderId="16" xfId="0" applyFont="1" applyFill="1" applyBorder="1" applyAlignment="1">
      <alignment/>
    </xf>
    <xf numFmtId="0" fontId="0" fillId="0" borderId="18"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3" fillId="0" borderId="16" xfId="0" applyFont="1" applyFill="1" applyBorder="1" applyAlignment="1">
      <alignment horizontal="center" vertical="top" wrapText="1"/>
    </xf>
    <xf numFmtId="0" fontId="3" fillId="0" borderId="16" xfId="0" applyFont="1" applyBorder="1" applyAlignment="1">
      <alignment horizontal="center" vertical="center"/>
    </xf>
    <xf numFmtId="0" fontId="0" fillId="0" borderId="16" xfId="0" applyFont="1" applyBorder="1" applyAlignment="1">
      <alignment horizontal="center" vertical="center"/>
    </xf>
    <xf numFmtId="0" fontId="3" fillId="24" borderId="16" xfId="0" applyFont="1" applyFill="1" applyBorder="1" applyAlignment="1">
      <alignment vertical="center"/>
    </xf>
    <xf numFmtId="0" fontId="0" fillId="0" borderId="16" xfId="53" applyFont="1" applyFill="1" applyBorder="1" applyAlignment="1" applyProtection="1">
      <alignment horizontal="center" vertical="center"/>
      <protection/>
    </xf>
    <xf numFmtId="0" fontId="0" fillId="0" borderId="12"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6" xfId="0" applyFont="1" applyFill="1" applyBorder="1" applyAlignment="1">
      <alignment vertical="top"/>
    </xf>
    <xf numFmtId="0" fontId="0" fillId="0" borderId="12" xfId="53" applyFont="1" applyFill="1" applyBorder="1" applyAlignment="1" applyProtection="1">
      <alignment horizontal="center" vertical="top"/>
      <protection/>
    </xf>
    <xf numFmtId="0" fontId="0" fillId="0" borderId="16" xfId="0" applyFill="1" applyBorder="1" applyAlignment="1">
      <alignment horizontal="center" vertical="top"/>
    </xf>
    <xf numFmtId="0" fontId="0" fillId="0" borderId="16" xfId="0" applyFont="1" applyFill="1" applyBorder="1" applyAlignment="1">
      <alignment horizontal="center" vertical="top"/>
    </xf>
    <xf numFmtId="0" fontId="3" fillId="0" borderId="16" xfId="0" applyFont="1" applyFill="1" applyBorder="1" applyAlignment="1">
      <alignment horizontal="left" vertical="center"/>
    </xf>
    <xf numFmtId="0" fontId="3" fillId="0" borderId="16" xfId="0" applyFont="1" applyBorder="1" applyAlignment="1">
      <alignment horizontal="center" vertical="top" wrapText="1"/>
    </xf>
    <xf numFmtId="0" fontId="3" fillId="0" borderId="16" xfId="0" applyFont="1" applyBorder="1" applyAlignment="1">
      <alignment horizontal="left" vertical="center"/>
    </xf>
    <xf numFmtId="0" fontId="0" fillId="0" borderId="16" xfId="0" applyBorder="1" applyAlignment="1">
      <alignment horizontal="center" vertical="center"/>
    </xf>
    <xf numFmtId="0" fontId="3" fillId="0" borderId="18" xfId="0" applyFont="1" applyBorder="1" applyAlignment="1">
      <alignment horizontal="left" vertical="center"/>
    </xf>
    <xf numFmtId="0" fontId="3" fillId="0" borderId="10" xfId="0" applyFont="1" applyBorder="1" applyAlignment="1">
      <alignment horizontal="left" vertical="center"/>
    </xf>
    <xf numFmtId="0" fontId="3" fillId="0" borderId="15" xfId="0" applyFont="1" applyBorder="1" applyAlignment="1">
      <alignment horizontal="left" vertical="center"/>
    </xf>
    <xf numFmtId="0" fontId="0" fillId="0" borderId="12" xfId="0" applyFill="1" applyBorder="1" applyAlignment="1">
      <alignment horizontal="justify" vertical="top"/>
    </xf>
    <xf numFmtId="0" fontId="0" fillId="0" borderId="16" xfId="0" applyFill="1" applyBorder="1" applyAlignment="1">
      <alignment horizontal="center" vertical="justify"/>
    </xf>
    <xf numFmtId="0" fontId="0" fillId="0" borderId="13" xfId="0" applyFill="1" applyBorder="1" applyAlignment="1">
      <alignment horizontal="center" vertical="top"/>
    </xf>
    <xf numFmtId="0" fontId="0" fillId="0" borderId="16" xfId="0" applyFill="1" applyBorder="1" applyAlignment="1">
      <alignment horizontal="justify" vertical="top"/>
    </xf>
    <xf numFmtId="0" fontId="0" fillId="0" borderId="16" xfId="0" applyFill="1" applyBorder="1" applyAlignment="1">
      <alignment horizontal="left" vertical="center"/>
    </xf>
    <xf numFmtId="0" fontId="0" fillId="0" borderId="16" xfId="0" applyFill="1" applyBorder="1" applyAlignment="1">
      <alignment vertical="justify"/>
    </xf>
    <xf numFmtId="3" fontId="3" fillId="0" borderId="16" xfId="0" applyNumberFormat="1" applyFont="1" applyFill="1" applyBorder="1" applyAlignment="1" quotePrefix="1">
      <alignment/>
    </xf>
    <xf numFmtId="0" fontId="0" fillId="0" borderId="10" xfId="0" applyFill="1" applyBorder="1" applyAlignment="1">
      <alignment vertical="justify"/>
    </xf>
    <xf numFmtId="3" fontId="0" fillId="0" borderId="16" xfId="0" applyNumberFormat="1" applyFill="1" applyBorder="1" applyAlignment="1">
      <alignment vertical="top" wrapText="1"/>
    </xf>
    <xf numFmtId="0" fontId="0" fillId="0" borderId="12" xfId="0" applyFill="1" applyBorder="1" applyAlignment="1">
      <alignment horizontal="center" vertical="top" wrapText="1"/>
    </xf>
    <xf numFmtId="0" fontId="0" fillId="0" borderId="12" xfId="0" applyFill="1" applyBorder="1" applyAlignment="1">
      <alignment horizontal="center" vertical="center"/>
    </xf>
    <xf numFmtId="0" fontId="0" fillId="0" borderId="15" xfId="0" applyNumberFormat="1" applyFill="1" applyBorder="1" applyAlignment="1">
      <alignment/>
    </xf>
    <xf numFmtId="0" fontId="0" fillId="0" borderId="14"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6" xfId="0" applyFill="1" applyBorder="1" applyAlignment="1">
      <alignment horizontal="left" vertical="top"/>
    </xf>
    <xf numFmtId="0" fontId="0" fillId="0" borderId="16" xfId="0" applyNumberFormat="1" applyFill="1" applyBorder="1" applyAlignment="1">
      <alignment horizontal="center" vertical="top"/>
    </xf>
    <xf numFmtId="0" fontId="0" fillId="0" borderId="12" xfId="0" applyFill="1" applyBorder="1" applyAlignment="1">
      <alignment horizontal="justify" vertical="top" wrapText="1"/>
    </xf>
    <xf numFmtId="0" fontId="0" fillId="0" borderId="12" xfId="0" applyFill="1" applyBorder="1" applyAlignment="1">
      <alignment horizontal="left" vertical="center" wrapText="1"/>
    </xf>
    <xf numFmtId="0" fontId="0" fillId="0" borderId="0" xfId="0" applyAlignment="1">
      <alignment horizontal="center" vertical="center"/>
    </xf>
    <xf numFmtId="0" fontId="0" fillId="0" borderId="16" xfId="53" applyFont="1" applyFill="1" applyBorder="1" applyAlignment="1" applyProtection="1">
      <alignment horizontal="center" vertical="center"/>
      <protection/>
    </xf>
    <xf numFmtId="0" fontId="0" fillId="0" borderId="16" xfId="0" applyFont="1" applyFill="1" applyBorder="1" applyAlignment="1">
      <alignment horizontal="center" vertical="center"/>
    </xf>
    <xf numFmtId="0" fontId="0" fillId="0" borderId="18" xfId="0" applyFill="1" applyBorder="1" applyAlignment="1">
      <alignment horizontal="left" vertical="center"/>
    </xf>
    <xf numFmtId="0" fontId="0" fillId="0" borderId="10" xfId="0" applyFill="1" applyBorder="1" applyAlignment="1">
      <alignment horizontal="left" vertical="center"/>
    </xf>
    <xf numFmtId="0" fontId="0" fillId="0" borderId="16" xfId="0" applyFill="1" applyBorder="1" applyAlignment="1" applyProtection="1">
      <alignment horizontal="center" vertical="center" wrapText="1"/>
      <protection locked="0"/>
    </xf>
    <xf numFmtId="0" fontId="0" fillId="0" borderId="16"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0" xfId="0" applyFont="1" applyFill="1" applyBorder="1" applyAlignment="1">
      <alignment horizontal="center" vertical="center"/>
    </xf>
    <xf numFmtId="0" fontId="0" fillId="0" borderId="20" xfId="0"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vertical="center"/>
    </xf>
    <xf numFmtId="0" fontId="3" fillId="0" borderId="13" xfId="0" applyFont="1" applyFill="1" applyBorder="1" applyAlignment="1">
      <alignment horizontal="left" vertical="center"/>
    </xf>
    <xf numFmtId="0" fontId="3" fillId="0" borderId="21" xfId="0" applyFont="1" applyFill="1" applyBorder="1" applyAlignment="1">
      <alignment horizontal="center" vertical="center"/>
    </xf>
    <xf numFmtId="0" fontId="0" fillId="0" borderId="21" xfId="0" applyFill="1" applyBorder="1" applyAlignment="1">
      <alignment horizontal="left" vertical="center"/>
    </xf>
    <xf numFmtId="0" fontId="0" fillId="0" borderId="12" xfId="0" applyFont="1" applyBorder="1" applyAlignment="1">
      <alignment vertical="top"/>
    </xf>
    <xf numFmtId="0" fontId="0" fillId="0" borderId="14" xfId="0" applyFont="1" applyBorder="1" applyAlignment="1">
      <alignment vertical="top"/>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top" wrapText="1"/>
    </xf>
    <xf numFmtId="0" fontId="0" fillId="0" borderId="16" xfId="0" applyBorder="1" applyAlignment="1">
      <alignment horizontal="center" vertical="top"/>
    </xf>
    <xf numFmtId="0" fontId="3" fillId="0" borderId="0" xfId="0" applyFont="1" applyAlignment="1">
      <alignment horizontal="center" vertical="center"/>
    </xf>
    <xf numFmtId="0" fontId="3" fillId="0" borderId="22" xfId="0" applyFont="1" applyFill="1" applyBorder="1" applyAlignment="1">
      <alignment horizontal="center" vertical="center"/>
    </xf>
    <xf numFmtId="0" fontId="0" fillId="0" borderId="0" xfId="0" applyFont="1" applyFill="1" applyAlignment="1">
      <alignment/>
    </xf>
    <xf numFmtId="0" fontId="3" fillId="0" borderId="0" xfId="0" applyFont="1" applyFill="1" applyBorder="1" applyAlignment="1">
      <alignment horizontal="left" vertical="center"/>
    </xf>
    <xf numFmtId="0" fontId="0" fillId="0" borderId="0" xfId="0" applyFill="1" applyBorder="1" applyAlignment="1">
      <alignment horizontal="left" vertical="center"/>
    </xf>
    <xf numFmtId="0" fontId="27" fillId="0" borderId="16" xfId="0" applyFont="1" applyFill="1" applyBorder="1" applyAlignment="1">
      <alignment horizontal="right"/>
    </xf>
    <xf numFmtId="0" fontId="27" fillId="0" borderId="19" xfId="0" applyFont="1" applyFill="1" applyBorder="1" applyAlignment="1">
      <alignment/>
    </xf>
    <xf numFmtId="0" fontId="0" fillId="0" borderId="16"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6" xfId="0" applyFont="1" applyFill="1" applyBorder="1" applyAlignment="1">
      <alignment horizontal="left" vertical="center" wrapText="1"/>
    </xf>
    <xf numFmtId="0" fontId="0" fillId="0" borderId="16" xfId="53" applyFont="1" applyFill="1" applyBorder="1" applyAlignment="1" applyProtection="1">
      <alignment horizontal="center" vertical="top"/>
      <protection/>
    </xf>
    <xf numFmtId="0" fontId="0" fillId="0" borderId="12" xfId="0" applyFill="1" applyBorder="1" applyAlignment="1">
      <alignment horizontal="left" vertical="top" wrapText="1"/>
    </xf>
    <xf numFmtId="0" fontId="26" fillId="0" borderId="16" xfId="0" applyFont="1" applyFill="1" applyBorder="1" applyAlignment="1">
      <alignment horizontal="left" vertical="center" wrapText="1"/>
    </xf>
    <xf numFmtId="0" fontId="26" fillId="0" borderId="1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6" xfId="0" applyFont="1" applyFill="1" applyBorder="1" applyAlignment="1">
      <alignment horizontal="left" vertical="top" wrapText="1"/>
    </xf>
    <xf numFmtId="3" fontId="0" fillId="0" borderId="16" xfId="0" applyNumberFormat="1" applyFill="1" applyBorder="1" applyAlignment="1">
      <alignment horizontal="right" vertical="center" wrapText="1"/>
    </xf>
    <xf numFmtId="3" fontId="26" fillId="0" borderId="16" xfId="0" applyNumberFormat="1" applyFont="1" applyFill="1" applyBorder="1" applyAlignment="1">
      <alignment horizontal="right" vertical="center" wrapText="1"/>
    </xf>
    <xf numFmtId="0" fontId="0" fillId="0" borderId="17" xfId="0" applyBorder="1" applyAlignment="1">
      <alignment horizontal="center" vertical="top" wrapText="1"/>
    </xf>
    <xf numFmtId="0" fontId="0" fillId="0" borderId="14" xfId="0" applyBorder="1" applyAlignment="1">
      <alignment horizontal="center" vertical="top" wrapText="1"/>
    </xf>
    <xf numFmtId="0" fontId="0" fillId="0" borderId="16" xfId="0" applyBorder="1" applyAlignment="1">
      <alignment horizontal="center"/>
    </xf>
    <xf numFmtId="0" fontId="0" fillId="0" borderId="12" xfId="0" applyBorder="1" applyAlignment="1">
      <alignment horizontal="left" vertical="top" wrapText="1"/>
    </xf>
    <xf numFmtId="0" fontId="0" fillId="0" borderId="14" xfId="0" applyBorder="1" applyAlignment="1">
      <alignment horizontal="left" vertical="top" wrapText="1"/>
    </xf>
    <xf numFmtId="3" fontId="0" fillId="0" borderId="17" xfId="0" applyNumberFormat="1" applyFill="1" applyBorder="1" applyAlignment="1">
      <alignment horizontal="right" vertical="center"/>
    </xf>
    <xf numFmtId="3" fontId="0" fillId="0" borderId="16" xfId="0" applyNumberFormat="1" applyFill="1" applyBorder="1" applyAlignment="1">
      <alignment horizontal="right" vertical="center"/>
    </xf>
    <xf numFmtId="0" fontId="0" fillId="0" borderId="12" xfId="0" applyFont="1" applyFill="1" applyBorder="1" applyAlignment="1">
      <alignment horizontal="left" vertical="center" wrapText="1"/>
    </xf>
    <xf numFmtId="0" fontId="0" fillId="0" borderId="15" xfId="0" applyFill="1" applyBorder="1" applyAlignment="1">
      <alignment horizontal="left" vertical="top" wrapText="1"/>
    </xf>
    <xf numFmtId="182" fontId="0" fillId="0" borderId="16" xfId="0" applyNumberFormat="1" applyFill="1" applyBorder="1" applyAlignment="1" applyProtection="1">
      <alignment horizontal="left" vertical="center" wrapText="1"/>
      <protection locked="0"/>
    </xf>
    <xf numFmtId="0" fontId="0" fillId="0" borderId="16" xfId="0"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6" xfId="0" applyNumberFormat="1" applyFont="1" applyFill="1" applyBorder="1" applyAlignment="1">
      <alignment horizontal="left" vertical="top" wrapText="1"/>
    </xf>
    <xf numFmtId="3" fontId="3" fillId="0" borderId="16" xfId="0" applyNumberFormat="1" applyFont="1" applyFill="1" applyBorder="1" applyAlignment="1" quotePrefix="1">
      <alignment horizontal="right" vertical="center"/>
    </xf>
    <xf numFmtId="3" fontId="0" fillId="0" borderId="16" xfId="0" applyNumberFormat="1" applyFill="1" applyBorder="1" applyAlignment="1">
      <alignment horizontal="right" vertical="top"/>
    </xf>
    <xf numFmtId="0" fontId="0" fillId="0" borderId="0" xfId="0" applyFont="1" applyFill="1" applyAlignment="1">
      <alignment horizontal="left" vertical="center"/>
    </xf>
    <xf numFmtId="3" fontId="3" fillId="0" borderId="16" xfId="0" applyNumberFormat="1" applyFont="1" applyFill="1" applyBorder="1" applyAlignment="1">
      <alignment/>
    </xf>
    <xf numFmtId="0" fontId="0" fillId="0" borderId="10" xfId="0" applyFill="1" applyBorder="1" applyAlignment="1">
      <alignment horizontal="center" vertical="center" wrapText="1"/>
    </xf>
    <xf numFmtId="0" fontId="3" fillId="0" borderId="10" xfId="0" applyFont="1" applyFill="1" applyBorder="1" applyAlignment="1">
      <alignment horizontal="left" vertical="center" wrapText="1"/>
    </xf>
    <xf numFmtId="0" fontId="0" fillId="0" borderId="14" xfId="0" applyFill="1" applyBorder="1" applyAlignment="1">
      <alignment vertical="center" wrapText="1"/>
    </xf>
    <xf numFmtId="0" fontId="3" fillId="0" borderId="15" xfId="0" applyFont="1" applyFill="1" applyBorder="1" applyAlignment="1">
      <alignment horizontal="left" vertical="center" wrapText="1"/>
    </xf>
    <xf numFmtId="3" fontId="3" fillId="0" borderId="10" xfId="0" applyNumberFormat="1" applyFont="1" applyFill="1" applyBorder="1" applyAlignment="1">
      <alignment vertical="top" wrapText="1"/>
    </xf>
    <xf numFmtId="0" fontId="3" fillId="0" borderId="15" xfId="0" applyFont="1" applyBorder="1" applyAlignment="1">
      <alignment horizontal="center" vertical="center"/>
    </xf>
    <xf numFmtId="3" fontId="0" fillId="0" borderId="12" xfId="0" applyNumberFormat="1" applyFont="1" applyFill="1" applyBorder="1" applyAlignment="1">
      <alignment horizontal="right" vertical="top" wrapText="1"/>
    </xf>
    <xf numFmtId="3" fontId="0" fillId="0" borderId="14" xfId="0" applyNumberFormat="1" applyFont="1" applyFill="1" applyBorder="1" applyAlignment="1">
      <alignment horizontal="right" vertical="top" wrapText="1"/>
    </xf>
    <xf numFmtId="0" fontId="0" fillId="0" borderId="12" xfId="0" applyBorder="1" applyAlignment="1">
      <alignment horizontal="center" vertical="top"/>
    </xf>
    <xf numFmtId="0" fontId="0" fillId="0" borderId="17" xfId="0" applyBorder="1" applyAlignment="1">
      <alignment horizontal="center" vertical="top"/>
    </xf>
    <xf numFmtId="0" fontId="0" fillId="0" borderId="14" xfId="0" applyBorder="1" applyAlignment="1">
      <alignment horizontal="center" vertical="top"/>
    </xf>
    <xf numFmtId="0" fontId="3" fillId="0" borderId="18" xfId="0" applyFont="1" applyBorder="1" applyAlignment="1">
      <alignment horizontal="left" vertical="top"/>
    </xf>
    <xf numFmtId="0" fontId="3" fillId="0" borderId="10" xfId="0" applyFont="1" applyBorder="1" applyAlignment="1">
      <alignment horizontal="left" vertical="top"/>
    </xf>
    <xf numFmtId="0" fontId="3" fillId="0" borderId="15" xfId="0" applyFont="1" applyBorder="1" applyAlignment="1">
      <alignment horizontal="left" vertical="top"/>
    </xf>
    <xf numFmtId="0" fontId="0" fillId="0" borderId="12" xfId="0" applyBorder="1" applyAlignment="1">
      <alignment horizontal="center" vertical="top" wrapText="1"/>
    </xf>
    <xf numFmtId="4" fontId="3" fillId="0" borderId="0" xfId="0" applyNumberFormat="1" applyFont="1" applyFill="1" applyBorder="1" applyAlignment="1" quotePrefix="1">
      <alignment/>
    </xf>
    <xf numFmtId="0" fontId="0" fillId="0" borderId="16" xfId="0" applyFont="1" applyFill="1" applyBorder="1" applyAlignment="1">
      <alignment horizontal="right" vertical="top"/>
    </xf>
    <xf numFmtId="3" fontId="0" fillId="0" borderId="16" xfId="0" applyNumberFormat="1" applyFill="1" applyBorder="1" applyAlignment="1">
      <alignment vertical="center"/>
    </xf>
    <xf numFmtId="3" fontId="3" fillId="0" borderId="16" xfId="0" applyNumberFormat="1" applyFont="1" applyFill="1" applyBorder="1" applyAlignment="1">
      <alignment horizontal="right"/>
    </xf>
    <xf numFmtId="3" fontId="3" fillId="0" borderId="16" xfId="0" applyNumberFormat="1" applyFont="1" applyFill="1" applyBorder="1" applyAlignment="1" quotePrefix="1">
      <alignment vertical="center"/>
    </xf>
    <xf numFmtId="0" fontId="27" fillId="0" borderId="16" xfId="0" applyFont="1" applyFill="1" applyBorder="1" applyAlignment="1">
      <alignment vertical="center"/>
    </xf>
    <xf numFmtId="0" fontId="0" fillId="0" borderId="16" xfId="0" applyFont="1" applyFill="1" applyBorder="1" applyAlignment="1">
      <alignment vertical="center" wrapText="1"/>
    </xf>
    <xf numFmtId="0" fontId="3" fillId="0" borderId="16" xfId="0" applyFont="1" applyBorder="1" applyAlignment="1">
      <alignment horizontal="left" vertical="center"/>
    </xf>
    <xf numFmtId="0" fontId="0" fillId="0" borderId="16" xfId="0" applyBorder="1" applyAlignment="1">
      <alignment vertical="center"/>
    </xf>
    <xf numFmtId="0" fontId="3" fillId="0" borderId="12" xfId="0" applyFont="1" applyBorder="1" applyAlignment="1">
      <alignment horizontal="center" vertical="top" wrapText="1"/>
    </xf>
    <xf numFmtId="0" fontId="3" fillId="0" borderId="14" xfId="0" applyFont="1" applyBorder="1" applyAlignment="1">
      <alignment horizontal="center" vertical="top" wrapText="1"/>
    </xf>
    <xf numFmtId="0" fontId="3" fillId="0" borderId="18" xfId="0" applyFont="1" applyBorder="1" applyAlignment="1">
      <alignment horizontal="center" vertical="center" wrapText="1"/>
    </xf>
    <xf numFmtId="0" fontId="0" fillId="0" borderId="15" xfId="0" applyBorder="1" applyAlignment="1">
      <alignment vertical="center"/>
    </xf>
    <xf numFmtId="0" fontId="0" fillId="0" borderId="18" xfId="0" applyFont="1" applyBorder="1" applyAlignment="1">
      <alignment vertical="top" wrapText="1"/>
    </xf>
    <xf numFmtId="0" fontId="0" fillId="0" borderId="15" xfId="0" applyBorder="1" applyAlignment="1">
      <alignment/>
    </xf>
    <xf numFmtId="0" fontId="3" fillId="0" borderId="0" xfId="0" applyFont="1" applyBorder="1" applyAlignment="1">
      <alignment vertical="top"/>
    </xf>
    <xf numFmtId="0" fontId="1" fillId="0" borderId="0" xfId="0" applyFont="1" applyAlignment="1">
      <alignment horizontal="center"/>
    </xf>
    <xf numFmtId="0" fontId="3" fillId="0" borderId="0" xfId="0" applyFont="1" applyBorder="1" applyAlignment="1">
      <alignment horizontal="right"/>
    </xf>
    <xf numFmtId="0" fontId="1" fillId="0" borderId="0" xfId="0" applyFont="1" applyAlignment="1">
      <alignment horizontal="center" vertical="center"/>
    </xf>
    <xf numFmtId="0" fontId="0" fillId="0" borderId="0" xfId="0" applyFont="1" applyAlignment="1">
      <alignment horizontal="center" vertical="center"/>
    </xf>
    <xf numFmtId="0" fontId="28" fillId="0" borderId="18" xfId="0" applyFont="1" applyBorder="1" applyAlignment="1">
      <alignment horizontal="center" wrapText="1"/>
    </xf>
    <xf numFmtId="0" fontId="27" fillId="0" borderId="18" xfId="0" applyFont="1" applyBorder="1" applyAlignment="1">
      <alignment wrapText="1"/>
    </xf>
    <xf numFmtId="0" fontId="27" fillId="0" borderId="18" xfId="0" applyFont="1" applyBorder="1" applyAlignment="1">
      <alignment vertical="top"/>
    </xf>
    <xf numFmtId="0" fontId="3" fillId="0" borderId="18"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0" fillId="0" borderId="14" xfId="0" applyBorder="1" applyAlignment="1">
      <alignment vertical="top"/>
    </xf>
    <xf numFmtId="0" fontId="0" fillId="0" borderId="16" xfId="0" applyBorder="1" applyAlignment="1">
      <alignment horizontal="center" vertical="center" wrapText="1"/>
    </xf>
    <xf numFmtId="0" fontId="0" fillId="0" borderId="16" xfId="0" applyBorder="1" applyAlignment="1">
      <alignment horizontal="left" vertical="center" wrapText="1"/>
    </xf>
    <xf numFmtId="0" fontId="0" fillId="0" borderId="16" xfId="0" applyFont="1" applyBorder="1" applyAlignment="1">
      <alignment horizontal="center" vertical="center" wrapText="1"/>
    </xf>
    <xf numFmtId="0" fontId="0" fillId="0" borderId="12" xfId="0" applyFont="1" applyBorder="1" applyAlignment="1">
      <alignment horizontal="left" vertical="center" wrapText="1"/>
    </xf>
    <xf numFmtId="0" fontId="0" fillId="0" borderId="17" xfId="0" applyFont="1" applyBorder="1" applyAlignment="1">
      <alignment horizontal="left" vertical="center" wrapText="1"/>
    </xf>
    <xf numFmtId="0" fontId="0" fillId="0" borderId="14" xfId="0" applyFont="1" applyBorder="1" applyAlignment="1">
      <alignment horizontal="left" vertical="center" wrapText="1"/>
    </xf>
    <xf numFmtId="3" fontId="0" fillId="0" borderId="16" xfId="0" applyNumberFormat="1" applyBorder="1" applyAlignment="1">
      <alignment horizontal="right" vertical="center" wrapText="1"/>
    </xf>
    <xf numFmtId="0" fontId="3" fillId="0" borderId="16" xfId="0" applyFont="1" applyBorder="1" applyAlignment="1">
      <alignment horizontal="center"/>
    </xf>
    <xf numFmtId="0" fontId="0" fillId="0" borderId="16" xfId="0" applyBorder="1" applyAlignment="1">
      <alignment horizontal="left"/>
    </xf>
    <xf numFmtId="0" fontId="0" fillId="0" borderId="18" xfId="0" applyBorder="1" applyAlignment="1">
      <alignment horizontal="left" vertical="center"/>
    </xf>
    <xf numFmtId="0" fontId="0" fillId="0" borderId="10"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xf>
    <xf numFmtId="0" fontId="3" fillId="0" borderId="19" xfId="0" applyFont="1" applyBorder="1" applyAlignment="1">
      <alignment horizontal="center" vertical="top" wrapText="1"/>
    </xf>
    <xf numFmtId="0" fontId="0" fillId="0" borderId="12" xfId="53" applyFont="1" applyBorder="1" applyAlignment="1" applyProtection="1">
      <alignment horizontal="center" vertical="top" wrapText="1"/>
      <protection/>
    </xf>
    <xf numFmtId="0" fontId="0" fillId="0" borderId="14" xfId="53" applyFont="1" applyBorder="1" applyAlignment="1" applyProtection="1">
      <alignment horizontal="center" vertical="top" wrapText="1"/>
      <protection/>
    </xf>
    <xf numFmtId="0" fontId="0" fillId="0" borderId="12" xfId="0" applyFont="1" applyBorder="1" applyAlignment="1">
      <alignment horizontal="left" vertical="top" wrapText="1"/>
    </xf>
    <xf numFmtId="0" fontId="0" fillId="0" borderId="14" xfId="0" applyFont="1" applyBorder="1" applyAlignment="1">
      <alignment horizontal="left" vertical="top" wrapText="1"/>
    </xf>
    <xf numFmtId="0" fontId="31" fillId="0" borderId="12" xfId="0" applyFont="1" applyBorder="1" applyAlignment="1">
      <alignment horizontal="left" vertical="top" wrapText="1"/>
    </xf>
    <xf numFmtId="0" fontId="31" fillId="0" borderId="14" xfId="0" applyFont="1" applyBorder="1" applyAlignment="1">
      <alignment horizontal="left" vertical="top" wrapText="1"/>
    </xf>
    <xf numFmtId="0" fontId="3" fillId="0" borderId="12" xfId="0" applyFont="1" applyFill="1" applyBorder="1" applyAlignment="1">
      <alignment horizontal="center" vertical="top" wrapText="1"/>
    </xf>
    <xf numFmtId="0" fontId="3" fillId="0" borderId="14" xfId="0" applyFont="1" applyFill="1" applyBorder="1" applyAlignment="1">
      <alignment horizontal="center" vertical="top" wrapText="1"/>
    </xf>
    <xf numFmtId="0" fontId="0" fillId="0" borderId="12" xfId="53" applyFont="1" applyFill="1" applyBorder="1" applyAlignment="1" applyProtection="1">
      <alignment horizontal="center" vertical="top"/>
      <protection/>
    </xf>
    <xf numFmtId="0" fontId="0" fillId="0" borderId="11" xfId="0" applyFont="1" applyFill="1" applyBorder="1" applyAlignment="1">
      <alignment horizontal="left" vertical="top" wrapText="1"/>
    </xf>
    <xf numFmtId="0" fontId="0" fillId="0" borderId="23" xfId="0" applyBorder="1" applyAlignment="1">
      <alignment horizontal="left" vertical="top" wrapText="1"/>
    </xf>
    <xf numFmtId="0" fontId="0" fillId="0" borderId="13" xfId="0" applyBorder="1" applyAlignment="1">
      <alignment horizontal="left" vertical="top" wrapText="1"/>
    </xf>
    <xf numFmtId="0" fontId="0" fillId="0" borderId="16" xfId="0" applyFont="1" applyFill="1" applyBorder="1" applyAlignment="1">
      <alignment horizontal="left" vertical="top" wrapText="1"/>
    </xf>
    <xf numFmtId="0" fontId="3" fillId="0" borderId="0" xfId="0" applyFont="1" applyFill="1" applyBorder="1" applyAlignment="1">
      <alignment/>
    </xf>
    <xf numFmtId="0" fontId="0" fillId="0" borderId="0" xfId="0" applyFill="1" applyBorder="1" applyAlignment="1">
      <alignment/>
    </xf>
    <xf numFmtId="0" fontId="0" fillId="0" borderId="16" xfId="0" applyFont="1" applyFill="1" applyBorder="1" applyAlignment="1">
      <alignment vertical="top" wrapText="1"/>
    </xf>
    <xf numFmtId="0" fontId="0" fillId="0" borderId="16" xfId="0" applyFont="1" applyFill="1" applyBorder="1" applyAlignment="1">
      <alignment/>
    </xf>
    <xf numFmtId="0" fontId="28" fillId="0" borderId="16" xfId="0" applyFont="1" applyFill="1" applyBorder="1" applyAlignment="1">
      <alignment horizontal="center" vertical="top" wrapText="1"/>
    </xf>
    <xf numFmtId="0" fontId="28" fillId="0" borderId="16" xfId="0" applyFont="1" applyFill="1" applyBorder="1" applyAlignment="1">
      <alignment horizontal="center"/>
    </xf>
    <xf numFmtId="0" fontId="27" fillId="0" borderId="16" xfId="0" applyFont="1" applyFill="1" applyBorder="1" applyAlignment="1">
      <alignment vertical="top" wrapText="1"/>
    </xf>
    <xf numFmtId="0" fontId="27" fillId="0" borderId="16" xfId="0" applyFont="1" applyFill="1" applyBorder="1" applyAlignment="1">
      <alignment/>
    </xf>
    <xf numFmtId="0" fontId="3" fillId="0" borderId="16" xfId="0" applyFont="1" applyFill="1" applyBorder="1" applyAlignment="1">
      <alignment vertical="center"/>
    </xf>
    <xf numFmtId="0" fontId="3" fillId="0" borderId="0" xfId="0" applyFont="1" applyFill="1" applyBorder="1" applyAlignment="1">
      <alignment vertical="top"/>
    </xf>
    <xf numFmtId="0" fontId="3" fillId="0" borderId="16" xfId="0" applyFont="1" applyFill="1" applyBorder="1" applyAlignment="1">
      <alignment vertical="center"/>
    </xf>
    <xf numFmtId="0" fontId="3" fillId="0" borderId="16" xfId="0" applyFont="1" applyFill="1" applyBorder="1" applyAlignment="1">
      <alignment horizontal="center" wrapText="1"/>
    </xf>
    <xf numFmtId="0" fontId="0" fillId="0" borderId="18" xfId="0" applyFont="1" applyFill="1" applyBorder="1" applyAlignment="1">
      <alignment vertical="top" wrapText="1"/>
    </xf>
    <xf numFmtId="0" fontId="3" fillId="0" borderId="18" xfId="0" applyFont="1" applyFill="1" applyBorder="1" applyAlignment="1">
      <alignment horizontal="left" vertical="center"/>
    </xf>
    <xf numFmtId="0" fontId="3" fillId="0" borderId="10"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5" xfId="0" applyFont="1" applyFill="1" applyBorder="1" applyAlignment="1">
      <alignment horizontal="center" vertical="center"/>
    </xf>
    <xf numFmtId="0" fontId="0" fillId="0" borderId="18" xfId="0" applyFont="1" applyFill="1" applyBorder="1" applyAlignment="1">
      <alignment horizontal="center"/>
    </xf>
    <xf numFmtId="0" fontId="0" fillId="0" borderId="10" xfId="0" applyFont="1" applyFill="1" applyBorder="1" applyAlignment="1">
      <alignment horizontal="center"/>
    </xf>
    <xf numFmtId="0" fontId="3" fillId="0" borderId="18" xfId="0" applyFont="1" applyFill="1" applyBorder="1" applyAlignment="1">
      <alignment horizontal="left"/>
    </xf>
    <xf numFmtId="0" fontId="3" fillId="0" borderId="10" xfId="0" applyFont="1" applyFill="1" applyBorder="1" applyAlignment="1">
      <alignment horizontal="left"/>
    </xf>
    <xf numFmtId="0" fontId="3" fillId="0" borderId="15" xfId="0" applyFont="1" applyFill="1" applyBorder="1" applyAlignment="1">
      <alignment horizontal="left"/>
    </xf>
    <xf numFmtId="0" fontId="0" fillId="0" borderId="16" xfId="0" applyFont="1" applyFill="1" applyBorder="1" applyAlignment="1">
      <alignment horizontal="center"/>
    </xf>
    <xf numFmtId="0" fontId="1" fillId="0" borderId="0" xfId="0" applyFont="1" applyFill="1" applyAlignment="1">
      <alignment horizontal="center" vertical="center"/>
    </xf>
    <xf numFmtId="0" fontId="0" fillId="0" borderId="0" xfId="0" applyFont="1" applyFill="1" applyAlignment="1">
      <alignment horizontal="center" vertical="center"/>
    </xf>
    <xf numFmtId="0" fontId="24" fillId="0" borderId="0" xfId="0" applyFont="1" applyFill="1" applyAlignment="1">
      <alignment horizontal="center" vertical="center"/>
    </xf>
    <xf numFmtId="0" fontId="1" fillId="0" borderId="0" xfId="0" applyFont="1" applyFill="1" applyAlignment="1">
      <alignment horizontal="center"/>
    </xf>
    <xf numFmtId="0" fontId="3" fillId="0" borderId="0" xfId="0" applyFont="1" applyFill="1" applyBorder="1" applyAlignment="1">
      <alignment horizontal="right"/>
    </xf>
    <xf numFmtId="0" fontId="3" fillId="0" borderId="16" xfId="0" applyFont="1" applyFill="1" applyBorder="1" applyAlignment="1">
      <alignment horizontal="center" vertical="top" wrapText="1"/>
    </xf>
    <xf numFmtId="0" fontId="3" fillId="0" borderId="18" xfId="0" applyFont="1" applyFill="1" applyBorder="1" applyAlignment="1">
      <alignment horizontal="center"/>
    </xf>
    <xf numFmtId="0" fontId="3" fillId="0" borderId="10"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vertical="center"/>
    </xf>
    <xf numFmtId="0" fontId="0" fillId="0" borderId="16" xfId="0" applyFont="1" applyFill="1" applyBorder="1" applyAlignment="1">
      <alignment horizontal="center" vertical="center"/>
    </xf>
    <xf numFmtId="0" fontId="3" fillId="0" borderId="0" xfId="0" applyFont="1" applyFill="1" applyAlignment="1">
      <alignment horizontal="right"/>
    </xf>
    <xf numFmtId="0" fontId="0" fillId="0" borderId="1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8" xfId="0" applyFill="1" applyBorder="1" applyAlignment="1">
      <alignment horizontal="center"/>
    </xf>
    <xf numFmtId="0" fontId="0" fillId="0" borderId="10" xfId="0" applyFill="1" applyBorder="1" applyAlignment="1">
      <alignment horizontal="center"/>
    </xf>
    <xf numFmtId="0" fontId="3" fillId="0" borderId="10" xfId="0" applyFont="1" applyFill="1" applyBorder="1" applyAlignment="1">
      <alignment horizontal="center" vertical="top" wrapText="1"/>
    </xf>
    <xf numFmtId="0" fontId="3" fillId="0" borderId="18" xfId="0" applyFont="1" applyFill="1" applyBorder="1" applyAlignment="1">
      <alignment horizontal="center" vertical="center" wrapText="1"/>
    </xf>
    <xf numFmtId="0" fontId="3" fillId="0" borderId="15" xfId="0" applyFont="1" applyFill="1" applyBorder="1" applyAlignment="1">
      <alignment horizontal="center" vertical="center" wrapText="1"/>
    </xf>
    <xf numFmtId="3" fontId="0" fillId="0" borderId="12" xfId="0" applyNumberFormat="1" applyFill="1" applyBorder="1" applyAlignment="1">
      <alignment horizontal="right" vertical="top"/>
    </xf>
    <xf numFmtId="3" fontId="0" fillId="0" borderId="17" xfId="0" applyNumberFormat="1" applyFill="1" applyBorder="1" applyAlignment="1">
      <alignment horizontal="right" vertical="top"/>
    </xf>
    <xf numFmtId="0" fontId="0" fillId="0" borderId="18" xfId="0" applyFill="1" applyBorder="1" applyAlignment="1">
      <alignment horizontal="left"/>
    </xf>
    <xf numFmtId="0" fontId="0" fillId="0" borderId="10" xfId="0" applyFill="1" applyBorder="1" applyAlignment="1">
      <alignment horizontal="left"/>
    </xf>
    <xf numFmtId="0" fontId="0" fillId="0" borderId="15" xfId="0" applyFill="1" applyBorder="1" applyAlignment="1">
      <alignment horizontal="left"/>
    </xf>
    <xf numFmtId="0" fontId="0" fillId="0" borderId="12" xfId="0" applyFill="1" applyBorder="1" applyAlignment="1">
      <alignment horizontal="justify" vertical="top"/>
    </xf>
    <xf numFmtId="0" fontId="0" fillId="0" borderId="17" xfId="0" applyFill="1" applyBorder="1" applyAlignment="1">
      <alignment vertical="top"/>
    </xf>
    <xf numFmtId="0" fontId="0" fillId="0" borderId="12" xfId="0" applyFill="1" applyBorder="1" applyAlignment="1">
      <alignment horizontal="justify" vertical="center"/>
    </xf>
    <xf numFmtId="0" fontId="0" fillId="0" borderId="17" xfId="0" applyFill="1" applyBorder="1" applyAlignment="1">
      <alignment/>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3" fillId="0" borderId="16" xfId="0" applyFont="1" applyFill="1" applyBorder="1" applyAlignment="1">
      <alignment horizontal="center"/>
    </xf>
    <xf numFmtId="0" fontId="0" fillId="0" borderId="15" xfId="0" applyFill="1" applyBorder="1" applyAlignment="1">
      <alignment/>
    </xf>
    <xf numFmtId="0" fontId="1" fillId="0" borderId="0" xfId="0" applyFont="1" applyFill="1" applyAlignment="1">
      <alignment horizontal="center" vertical="center" wrapText="1"/>
    </xf>
    <xf numFmtId="0" fontId="0" fillId="0" borderId="0" xfId="0" applyFont="1" applyFill="1" applyAlignment="1">
      <alignment vertical="center" wrapText="1"/>
    </xf>
    <xf numFmtId="0" fontId="3" fillId="0" borderId="0" xfId="0" applyFont="1" applyFill="1" applyAlignment="1">
      <alignment horizontal="center" vertical="center" wrapText="1"/>
    </xf>
    <xf numFmtId="0" fontId="0" fillId="0" borderId="0" xfId="0" applyFill="1" applyAlignment="1">
      <alignment vertical="center" wrapText="1"/>
    </xf>
    <xf numFmtId="0" fontId="0" fillId="0" borderId="11" xfId="0" applyFill="1" applyBorder="1" applyAlignment="1">
      <alignment horizontal="center" vertical="top"/>
    </xf>
    <xf numFmtId="0" fontId="0" fillId="0" borderId="23" xfId="0" applyFill="1" applyBorder="1" applyAlignment="1">
      <alignment horizontal="center" vertical="top"/>
    </xf>
    <xf numFmtId="0" fontId="27" fillId="0" borderId="0" xfId="0" applyFont="1" applyFill="1" applyBorder="1" applyAlignment="1">
      <alignment wrapText="1"/>
    </xf>
    <xf numFmtId="0" fontId="27" fillId="0" borderId="0" xfId="0" applyFont="1" applyFill="1" applyBorder="1" applyAlignment="1">
      <alignment/>
    </xf>
    <xf numFmtId="0" fontId="32" fillId="0" borderId="0" xfId="0" applyFont="1" applyFill="1" applyBorder="1" applyAlignment="1">
      <alignment horizontal="right"/>
    </xf>
    <xf numFmtId="0" fontId="28" fillId="0" borderId="16" xfId="0" applyFont="1" applyFill="1" applyBorder="1" applyAlignment="1">
      <alignment horizontal="center" wrapText="1"/>
    </xf>
    <xf numFmtId="0" fontId="27" fillId="0" borderId="16" xfId="0" applyFont="1" applyFill="1" applyBorder="1" applyAlignment="1">
      <alignment wrapText="1"/>
    </xf>
    <xf numFmtId="0" fontId="27" fillId="0" borderId="19" xfId="0" applyFont="1" applyFill="1" applyBorder="1" applyAlignment="1">
      <alignment vertical="top"/>
    </xf>
    <xf numFmtId="0" fontId="3" fillId="0" borderId="0" xfId="0" applyFont="1" applyFill="1" applyAlignment="1">
      <alignment horizontal="center" vertical="center"/>
    </xf>
    <xf numFmtId="0" fontId="0" fillId="0" borderId="0" xfId="0" applyFill="1" applyAlignment="1">
      <alignment horizontal="center" vertical="center"/>
    </xf>
    <xf numFmtId="0" fontId="0" fillId="0" borderId="16" xfId="0" applyFont="1" applyFill="1" applyBorder="1" applyAlignment="1">
      <alignment horizontal="center" vertical="center"/>
    </xf>
    <xf numFmtId="3" fontId="0" fillId="0" borderId="16" xfId="0" applyNumberFormat="1" applyFill="1" applyBorder="1" applyAlignment="1">
      <alignment horizontal="right" vertical="center"/>
    </xf>
    <xf numFmtId="0" fontId="0" fillId="0" borderId="16" xfId="0" applyFill="1" applyBorder="1" applyAlignment="1">
      <alignment horizontal="center" vertical="top"/>
    </xf>
    <xf numFmtId="0" fontId="0" fillId="0" borderId="12"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ill="1" applyBorder="1" applyAlignment="1">
      <alignment horizontal="left" vertical="top" wrapText="1"/>
    </xf>
    <xf numFmtId="0" fontId="0" fillId="0" borderId="16" xfId="0" applyFont="1" applyFill="1" applyBorder="1" applyAlignment="1">
      <alignment horizontal="left" vertical="top" wrapText="1"/>
    </xf>
    <xf numFmtId="3" fontId="0" fillId="0" borderId="12" xfId="0" applyNumberFormat="1" applyFill="1" applyBorder="1" applyAlignment="1">
      <alignment horizontal="right" vertical="center"/>
    </xf>
    <xf numFmtId="3" fontId="0" fillId="0" borderId="14" xfId="0" applyNumberFormat="1" applyFill="1" applyBorder="1" applyAlignment="1">
      <alignment horizontal="right" vertical="center"/>
    </xf>
    <xf numFmtId="0" fontId="0" fillId="0" borderId="14" xfId="0" applyFill="1" applyBorder="1" applyAlignment="1">
      <alignment horizontal="left" vertical="top" wrapText="1"/>
    </xf>
    <xf numFmtId="0" fontId="0" fillId="0" borderId="12" xfId="0" applyFill="1" applyBorder="1" applyAlignment="1">
      <alignment horizontal="center" vertical="top"/>
    </xf>
    <xf numFmtId="0" fontId="0" fillId="0" borderId="16" xfId="0" applyFill="1" applyBorder="1" applyAlignment="1">
      <alignment horizontal="left" vertical="top" wrapText="1"/>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3" fontId="0" fillId="0" borderId="17" xfId="0" applyNumberFormat="1" applyFill="1" applyBorder="1" applyAlignment="1">
      <alignment horizontal="right" vertical="center"/>
    </xf>
    <xf numFmtId="0" fontId="0" fillId="0" borderId="12" xfId="0" applyFill="1" applyBorder="1" applyAlignment="1">
      <alignment horizontal="left" vertical="top" wrapText="1"/>
    </xf>
    <xf numFmtId="0" fontId="0" fillId="0" borderId="17" xfId="0" applyFill="1" applyBorder="1" applyAlignment="1">
      <alignment horizontal="left" vertical="top" wrapText="1"/>
    </xf>
    <xf numFmtId="0" fontId="0" fillId="0" borderId="18" xfId="0" applyFill="1" applyBorder="1" applyAlignment="1">
      <alignment horizontal="left" vertical="center"/>
    </xf>
    <xf numFmtId="0" fontId="0" fillId="0" borderId="10" xfId="0" applyFill="1" applyBorder="1" applyAlignment="1">
      <alignment horizontal="left" vertical="center"/>
    </xf>
    <xf numFmtId="0" fontId="0" fillId="0" borderId="15" xfId="0" applyFill="1" applyBorder="1" applyAlignment="1">
      <alignment horizontal="left" vertical="center"/>
    </xf>
    <xf numFmtId="0" fontId="0" fillId="0" borderId="16" xfId="0" applyFill="1" applyBorder="1" applyAlignment="1">
      <alignment horizontal="center" vertical="center"/>
    </xf>
    <xf numFmtId="0" fontId="0" fillId="0" borderId="17" xfId="0" applyFill="1" applyBorder="1" applyAlignment="1">
      <alignment horizontal="center" vertical="top"/>
    </xf>
    <xf numFmtId="0" fontId="0" fillId="0" borderId="14" xfId="0" applyFill="1" applyBorder="1" applyAlignment="1">
      <alignment horizontal="center" vertical="top"/>
    </xf>
    <xf numFmtId="0" fontId="0" fillId="0" borderId="17" xfId="0" applyFont="1" applyFill="1" applyBorder="1" applyAlignment="1">
      <alignment horizontal="center" vertical="center"/>
    </xf>
    <xf numFmtId="0" fontId="26" fillId="0" borderId="16" xfId="0" applyFont="1" applyFill="1" applyBorder="1" applyAlignment="1">
      <alignment horizontal="left" vertical="top" wrapText="1"/>
    </xf>
    <xf numFmtId="0" fontId="26" fillId="0" borderId="16" xfId="0" applyFont="1" applyFill="1" applyBorder="1" applyAlignment="1">
      <alignment horizontal="center" vertical="center"/>
    </xf>
    <xf numFmtId="0" fontId="0" fillId="0" borderId="16" xfId="0" applyFill="1" applyBorder="1" applyAlignment="1">
      <alignment horizontal="left" vertical="center"/>
    </xf>
    <xf numFmtId="0" fontId="0" fillId="0" borderId="18" xfId="0" applyFill="1"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vertical="center"/>
    </xf>
    <xf numFmtId="0" fontId="3" fillId="0" borderId="1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0" fillId="0" borderId="18"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2" xfId="0" applyFont="1" applyFill="1" applyBorder="1" applyAlignment="1">
      <alignment vertical="center" wrapText="1"/>
    </xf>
    <xf numFmtId="0" fontId="0" fillId="0" borderId="14" xfId="0" applyFill="1" applyBorder="1" applyAlignment="1">
      <alignment vertical="center" wrapText="1"/>
    </xf>
    <xf numFmtId="0" fontId="3" fillId="0" borderId="18" xfId="0" applyFont="1" applyFill="1" applyBorder="1" applyAlignment="1">
      <alignment horizontal="center" vertical="top" wrapText="1"/>
    </xf>
    <xf numFmtId="0" fontId="3" fillId="0" borderId="15" xfId="0" applyFont="1" applyFill="1" applyBorder="1" applyAlignment="1">
      <alignment horizontal="center" vertical="top" wrapText="1"/>
    </xf>
    <xf numFmtId="0" fontId="0" fillId="0" borderId="16" xfId="0" applyFill="1" applyBorder="1" applyAlignment="1">
      <alignment horizontal="center"/>
    </xf>
    <xf numFmtId="0" fontId="0" fillId="0" borderId="16" xfId="0" applyFill="1" applyBorder="1" applyAlignment="1">
      <alignment/>
    </xf>
    <xf numFmtId="0" fontId="0" fillId="0" borderId="16" xfId="0" applyFill="1" applyBorder="1" applyAlignment="1">
      <alignment horizontal="left"/>
    </xf>
    <xf numFmtId="0" fontId="3" fillId="0" borderId="16"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4" xfId="0" applyFill="1" applyBorder="1" applyAlignment="1">
      <alignment horizontal="left" vertical="center" wrapText="1"/>
    </xf>
    <xf numFmtId="0" fontId="0" fillId="0" borderId="16" xfId="0"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58"/>
  <sheetViews>
    <sheetView view="pageBreakPreview" zoomScale="60" zoomScaleNormal="75" workbookViewId="0" topLeftCell="A61">
      <selection activeCell="B70" sqref="B70:C70"/>
    </sheetView>
  </sheetViews>
  <sheetFormatPr defaultColWidth="9.140625" defaultRowHeight="12.75"/>
  <cols>
    <col min="1" max="1" width="7.140625" style="35" customWidth="1"/>
    <col min="2" max="2" width="21.8515625" style="35" customWidth="1"/>
    <col min="3" max="3" width="11.140625" style="35" customWidth="1"/>
    <col min="4" max="4" width="20.00390625" style="35" customWidth="1"/>
    <col min="5" max="5" width="14.00390625" style="35" customWidth="1"/>
    <col min="6" max="6" width="18.7109375" style="35" customWidth="1"/>
    <col min="7" max="7" width="22.57421875" style="35" customWidth="1"/>
    <col min="8" max="8" width="14.421875" style="35" customWidth="1"/>
    <col min="9" max="16384" width="9.140625" style="35" customWidth="1"/>
  </cols>
  <sheetData>
    <row r="1" spans="1:8" s="19" customFormat="1" ht="12.75">
      <c r="A1" s="2" t="s">
        <v>223</v>
      </c>
      <c r="B1"/>
      <c r="C1"/>
      <c r="D1"/>
      <c r="E1"/>
      <c r="F1"/>
      <c r="G1"/>
      <c r="H1"/>
    </row>
    <row r="2" spans="1:8" s="19" customFormat="1" ht="12.75">
      <c r="A2" s="2" t="s">
        <v>98</v>
      </c>
      <c r="B2" s="37"/>
      <c r="C2" s="31"/>
      <c r="E2" s="31"/>
      <c r="G2" s="31"/>
      <c r="H2" s="42"/>
    </row>
    <row r="3" spans="1:8" s="19" customFormat="1" ht="12.75">
      <c r="A3" s="2"/>
      <c r="B3" s="37"/>
      <c r="C3" s="31"/>
      <c r="E3" s="31"/>
      <c r="G3" s="31"/>
      <c r="H3" s="42"/>
    </row>
    <row r="4" spans="1:8" s="19" customFormat="1" ht="15.75">
      <c r="A4" s="338" t="s">
        <v>268</v>
      </c>
      <c r="B4" s="339"/>
      <c r="C4" s="339"/>
      <c r="D4" s="339"/>
      <c r="E4" s="339"/>
      <c r="F4" s="339"/>
      <c r="G4" s="339"/>
      <c r="H4" s="339"/>
    </row>
    <row r="5" spans="1:8" s="19" customFormat="1" ht="26.25" customHeight="1">
      <c r="A5" s="336" t="s">
        <v>206</v>
      </c>
      <c r="B5" s="336"/>
      <c r="C5" s="336"/>
      <c r="D5" s="336"/>
      <c r="E5" s="336"/>
      <c r="F5" s="336"/>
      <c r="G5" s="336"/>
      <c r="H5" s="336"/>
    </row>
    <row r="6" spans="1:8" s="19" customFormat="1" ht="12.75">
      <c r="A6" s="145" t="s">
        <v>232</v>
      </c>
      <c r="B6" s="145"/>
      <c r="C6" s="145"/>
      <c r="D6" s="145"/>
      <c r="E6" s="145"/>
      <c r="F6" s="145"/>
      <c r="G6" s="145"/>
      <c r="H6" s="145"/>
    </row>
    <row r="7" spans="1:8" s="19" customFormat="1" ht="12.75">
      <c r="A7"/>
      <c r="B7"/>
      <c r="C7"/>
      <c r="D7"/>
      <c r="E7"/>
      <c r="F7"/>
      <c r="G7"/>
      <c r="H7"/>
    </row>
    <row r="8" spans="1:8" s="31" customFormat="1" ht="42" customHeight="1">
      <c r="A8" s="5" t="s">
        <v>207</v>
      </c>
      <c r="B8" s="5" t="s">
        <v>208</v>
      </c>
      <c r="C8" s="5" t="s">
        <v>209</v>
      </c>
      <c r="D8" s="5" t="s">
        <v>253</v>
      </c>
      <c r="E8" s="6" t="s">
        <v>254</v>
      </c>
      <c r="F8" s="141" t="s">
        <v>255</v>
      </c>
      <c r="G8" s="141"/>
      <c r="H8" s="329" t="s">
        <v>214</v>
      </c>
    </row>
    <row r="9" spans="1:8" s="19" customFormat="1" ht="12.75">
      <c r="A9" s="7"/>
      <c r="B9" s="7"/>
      <c r="C9" s="7"/>
      <c r="D9" s="7"/>
      <c r="E9" s="8"/>
      <c r="F9" s="9" t="s">
        <v>211</v>
      </c>
      <c r="G9" s="4" t="s">
        <v>210</v>
      </c>
      <c r="H9" s="330"/>
    </row>
    <row r="10" spans="1:8" s="19" customFormat="1" ht="12.75">
      <c r="A10" s="10">
        <v>0</v>
      </c>
      <c r="B10" s="11">
        <v>1</v>
      </c>
      <c r="C10" s="11">
        <v>2</v>
      </c>
      <c r="D10" s="11">
        <v>3</v>
      </c>
      <c r="E10" s="11">
        <v>4</v>
      </c>
      <c r="F10" s="12">
        <v>5</v>
      </c>
      <c r="G10" s="12">
        <v>6</v>
      </c>
      <c r="H10" s="12">
        <v>7</v>
      </c>
    </row>
    <row r="11" spans="1:8" s="19" customFormat="1" ht="12.75">
      <c r="A11" s="290" t="s">
        <v>94</v>
      </c>
      <c r="B11" s="290"/>
      <c r="C11" s="290"/>
      <c r="D11" s="290"/>
      <c r="E11" s="290"/>
      <c r="F11" s="290"/>
      <c r="G11" s="290"/>
      <c r="H11" s="290"/>
    </row>
    <row r="12" spans="1:8" s="19" customFormat="1" ht="155.25" customHeight="1">
      <c r="A12" s="14">
        <v>1</v>
      </c>
      <c r="B12" s="127"/>
      <c r="C12" s="127"/>
      <c r="D12" s="23" t="s">
        <v>269</v>
      </c>
      <c r="E12" s="23" t="s">
        <v>270</v>
      </c>
      <c r="F12" s="23" t="s">
        <v>271</v>
      </c>
      <c r="G12" s="23" t="s">
        <v>272</v>
      </c>
      <c r="H12" s="152">
        <v>99960</v>
      </c>
    </row>
    <row r="13" spans="1:8" s="19" customFormat="1" ht="26.25" customHeight="1">
      <c r="A13" s="120">
        <v>2</v>
      </c>
      <c r="B13" s="288"/>
      <c r="C13" s="314"/>
      <c r="D13" s="82" t="s">
        <v>95</v>
      </c>
      <c r="E13" s="36" t="s">
        <v>273</v>
      </c>
      <c r="F13" s="79" t="s">
        <v>274</v>
      </c>
      <c r="G13" s="83" t="s">
        <v>275</v>
      </c>
      <c r="H13" s="152">
        <v>11673.9</v>
      </c>
    </row>
    <row r="14" spans="1:8" s="19" customFormat="1" ht="30" customHeight="1">
      <c r="A14" s="14">
        <v>3</v>
      </c>
      <c r="B14" s="288"/>
      <c r="C14" s="314"/>
      <c r="D14" s="82" t="s">
        <v>95</v>
      </c>
      <c r="E14" s="36" t="s">
        <v>273</v>
      </c>
      <c r="F14" s="79" t="s">
        <v>274</v>
      </c>
      <c r="G14" s="23" t="s">
        <v>276</v>
      </c>
      <c r="H14" s="152">
        <v>16882.29</v>
      </c>
    </row>
    <row r="15" spans="1:8" s="19" customFormat="1" ht="30" customHeight="1">
      <c r="A15" s="14">
        <v>4</v>
      </c>
      <c r="B15" s="288"/>
      <c r="C15" s="314"/>
      <c r="D15" s="82" t="s">
        <v>95</v>
      </c>
      <c r="E15" s="36" t="s">
        <v>273</v>
      </c>
      <c r="F15" s="79" t="s">
        <v>274</v>
      </c>
      <c r="G15" s="83" t="s">
        <v>277</v>
      </c>
      <c r="H15" s="152">
        <v>3446.19</v>
      </c>
    </row>
    <row r="16" spans="1:8" s="19" customFormat="1" ht="30" customHeight="1">
      <c r="A16" s="14">
        <v>5</v>
      </c>
      <c r="B16" s="288"/>
      <c r="C16" s="314"/>
      <c r="D16" s="82" t="s">
        <v>95</v>
      </c>
      <c r="E16" s="36" t="s">
        <v>278</v>
      </c>
      <c r="F16" s="79" t="s">
        <v>274</v>
      </c>
      <c r="G16" s="23" t="s">
        <v>279</v>
      </c>
      <c r="H16" s="152">
        <v>12483.1</v>
      </c>
    </row>
    <row r="17" spans="1:8" s="19" customFormat="1" ht="28.5" customHeight="1">
      <c r="A17" s="14">
        <v>6</v>
      </c>
      <c r="B17" s="288"/>
      <c r="C17" s="314"/>
      <c r="D17" s="82" t="s">
        <v>95</v>
      </c>
      <c r="E17" s="36" t="s">
        <v>273</v>
      </c>
      <c r="F17" s="79" t="s">
        <v>274</v>
      </c>
      <c r="G17" s="23" t="s">
        <v>280</v>
      </c>
      <c r="H17" s="152">
        <v>253.02</v>
      </c>
    </row>
    <row r="18" spans="1:8" s="19" customFormat="1" ht="28.5" customHeight="1">
      <c r="A18" s="14">
        <v>7</v>
      </c>
      <c r="B18" s="288"/>
      <c r="C18" s="314"/>
      <c r="D18" s="82" t="s">
        <v>95</v>
      </c>
      <c r="E18" s="36" t="s">
        <v>273</v>
      </c>
      <c r="F18" s="79" t="s">
        <v>274</v>
      </c>
      <c r="G18" s="23" t="s">
        <v>281</v>
      </c>
      <c r="H18" s="152">
        <v>423.13</v>
      </c>
    </row>
    <row r="19" spans="1:8" s="19" customFormat="1" ht="30.75" customHeight="1">
      <c r="A19" s="14">
        <v>8</v>
      </c>
      <c r="B19" s="288"/>
      <c r="C19" s="314"/>
      <c r="D19" s="82" t="s">
        <v>95</v>
      </c>
      <c r="E19" s="36" t="s">
        <v>273</v>
      </c>
      <c r="F19" s="79" t="s">
        <v>274</v>
      </c>
      <c r="G19" s="23" t="s">
        <v>282</v>
      </c>
      <c r="H19" s="152">
        <v>1576.73</v>
      </c>
    </row>
    <row r="20" spans="1:8" s="19" customFormat="1" ht="27.75" customHeight="1">
      <c r="A20" s="14">
        <v>9</v>
      </c>
      <c r="B20" s="288"/>
      <c r="C20" s="314"/>
      <c r="D20" s="82" t="s">
        <v>95</v>
      </c>
      <c r="E20" s="36" t="s">
        <v>278</v>
      </c>
      <c r="F20" s="79" t="s">
        <v>274</v>
      </c>
      <c r="G20" s="23" t="s">
        <v>283</v>
      </c>
      <c r="H20" s="152">
        <v>889.19</v>
      </c>
    </row>
    <row r="21" spans="1:8" s="19" customFormat="1" ht="39" customHeight="1">
      <c r="A21" s="14">
        <v>10</v>
      </c>
      <c r="B21" s="288"/>
      <c r="C21" s="314"/>
      <c r="D21" s="82" t="s">
        <v>95</v>
      </c>
      <c r="E21" s="36" t="s">
        <v>278</v>
      </c>
      <c r="F21" s="79" t="s">
        <v>274</v>
      </c>
      <c r="G21" s="23" t="s">
        <v>284</v>
      </c>
      <c r="H21" s="152">
        <v>317.73</v>
      </c>
    </row>
    <row r="22" spans="1:8" s="19" customFormat="1" ht="25.5" customHeight="1">
      <c r="A22" s="14">
        <v>11</v>
      </c>
      <c r="B22" s="288"/>
      <c r="C22" s="314"/>
      <c r="D22" s="23" t="s">
        <v>285</v>
      </c>
      <c r="E22" s="23" t="s">
        <v>286</v>
      </c>
      <c r="F22" s="82" t="s">
        <v>287</v>
      </c>
      <c r="G22" s="149" t="s">
        <v>288</v>
      </c>
      <c r="H22" s="152">
        <v>26276.54</v>
      </c>
    </row>
    <row r="23" spans="1:8" s="19" customFormat="1" ht="29.25" customHeight="1">
      <c r="A23" s="14">
        <v>12</v>
      </c>
      <c r="B23" s="288"/>
      <c r="C23" s="314"/>
      <c r="D23" s="23" t="s">
        <v>289</v>
      </c>
      <c r="E23" s="66" t="s">
        <v>278</v>
      </c>
      <c r="F23" s="150" t="s">
        <v>203</v>
      </c>
      <c r="G23" s="150" t="s">
        <v>203</v>
      </c>
      <c r="H23" s="152">
        <v>14520.55</v>
      </c>
    </row>
    <row r="24" spans="1:8" s="19" customFormat="1" ht="68.25" customHeight="1">
      <c r="A24" s="14">
        <v>13</v>
      </c>
      <c r="B24" s="288"/>
      <c r="C24" s="314"/>
      <c r="D24" s="23" t="s">
        <v>290</v>
      </c>
      <c r="E24" s="23" t="s">
        <v>291</v>
      </c>
      <c r="F24" s="79" t="s">
        <v>292</v>
      </c>
      <c r="G24" s="82" t="s">
        <v>293</v>
      </c>
      <c r="H24" s="152">
        <v>7186</v>
      </c>
    </row>
    <row r="25" spans="1:8" s="19" customFormat="1" ht="69" customHeight="1">
      <c r="A25" s="14">
        <v>14</v>
      </c>
      <c r="B25" s="288"/>
      <c r="C25" s="314"/>
      <c r="D25" s="23" t="s">
        <v>290</v>
      </c>
      <c r="E25" s="36" t="s">
        <v>278</v>
      </c>
      <c r="F25" s="79" t="s">
        <v>292</v>
      </c>
      <c r="G25" s="82" t="s">
        <v>4</v>
      </c>
      <c r="H25" s="152">
        <v>6478.03</v>
      </c>
    </row>
    <row r="26" spans="1:8" s="19" customFormat="1" ht="66" customHeight="1">
      <c r="A26" s="14">
        <v>15</v>
      </c>
      <c r="B26" s="288"/>
      <c r="C26" s="121"/>
      <c r="D26" s="23" t="s">
        <v>102</v>
      </c>
      <c r="E26" s="23" t="s">
        <v>291</v>
      </c>
      <c r="F26" s="79" t="s">
        <v>103</v>
      </c>
      <c r="G26" s="150" t="s">
        <v>203</v>
      </c>
      <c r="H26" s="152">
        <v>23400</v>
      </c>
    </row>
    <row r="27" spans="1:8" s="19" customFormat="1" ht="30.75" customHeight="1">
      <c r="A27" s="14">
        <v>16</v>
      </c>
      <c r="B27" s="288"/>
      <c r="C27" s="319" t="s">
        <v>104</v>
      </c>
      <c r="D27" s="23" t="s">
        <v>289</v>
      </c>
      <c r="E27" s="36" t="s">
        <v>278</v>
      </c>
      <c r="F27" s="79" t="s">
        <v>105</v>
      </c>
      <c r="G27" s="150" t="s">
        <v>105</v>
      </c>
      <c r="H27" s="152">
        <v>583000</v>
      </c>
    </row>
    <row r="28" spans="1:8" s="19" customFormat="1" ht="188.25" customHeight="1">
      <c r="A28" s="14">
        <v>17</v>
      </c>
      <c r="B28" s="288"/>
      <c r="C28" s="288"/>
      <c r="D28" s="82" t="s">
        <v>106</v>
      </c>
      <c r="E28" s="36" t="s">
        <v>278</v>
      </c>
      <c r="F28" s="79" t="s">
        <v>107</v>
      </c>
      <c r="G28" s="150">
        <v>18</v>
      </c>
      <c r="H28" s="152">
        <v>25208</v>
      </c>
    </row>
    <row r="29" spans="1:8" s="19" customFormat="1" ht="24.75" customHeight="1">
      <c r="A29" s="14">
        <v>18</v>
      </c>
      <c r="B29" s="288"/>
      <c r="C29" s="288"/>
      <c r="D29" s="23" t="s">
        <v>108</v>
      </c>
      <c r="E29" s="36" t="s">
        <v>291</v>
      </c>
      <c r="F29" s="79" t="s">
        <v>105</v>
      </c>
      <c r="G29" s="150" t="s">
        <v>105</v>
      </c>
      <c r="H29" s="152">
        <v>42185</v>
      </c>
    </row>
    <row r="30" spans="1:8" s="46" customFormat="1" ht="26.25" customHeight="1">
      <c r="A30" s="14">
        <v>19</v>
      </c>
      <c r="B30" s="288"/>
      <c r="C30" s="288"/>
      <c r="D30" s="23" t="s">
        <v>109</v>
      </c>
      <c r="E30" s="36" t="s">
        <v>291</v>
      </c>
      <c r="F30" s="79" t="s">
        <v>105</v>
      </c>
      <c r="G30" s="150" t="s">
        <v>105</v>
      </c>
      <c r="H30" s="152">
        <v>218</v>
      </c>
    </row>
    <row r="31" spans="1:8" s="46" customFormat="1" ht="55.5" customHeight="1">
      <c r="A31" s="14">
        <v>20</v>
      </c>
      <c r="B31" s="288"/>
      <c r="C31" s="288"/>
      <c r="D31" s="23" t="s">
        <v>110</v>
      </c>
      <c r="E31" s="36" t="s">
        <v>286</v>
      </c>
      <c r="F31" s="79" t="s">
        <v>111</v>
      </c>
      <c r="G31" s="82" t="s">
        <v>294</v>
      </c>
      <c r="H31" s="152">
        <v>51510</v>
      </c>
    </row>
    <row r="32" spans="1:8" s="46" customFormat="1" ht="119.25" customHeight="1">
      <c r="A32" s="14">
        <v>21</v>
      </c>
      <c r="B32" s="288"/>
      <c r="C32" s="288"/>
      <c r="D32" s="23" t="s">
        <v>110</v>
      </c>
      <c r="E32" s="36" t="s">
        <v>291</v>
      </c>
      <c r="F32" s="79" t="s">
        <v>111</v>
      </c>
      <c r="G32" s="82" t="s">
        <v>112</v>
      </c>
      <c r="H32" s="152">
        <v>41730</v>
      </c>
    </row>
    <row r="33" spans="1:8" s="46" customFormat="1" ht="38.25">
      <c r="A33" s="14">
        <v>22</v>
      </c>
      <c r="B33" s="288"/>
      <c r="C33" s="288"/>
      <c r="D33" s="23" t="s">
        <v>113</v>
      </c>
      <c r="E33" s="36" t="s">
        <v>291</v>
      </c>
      <c r="F33" s="79" t="s">
        <v>105</v>
      </c>
      <c r="G33" s="82" t="s">
        <v>114</v>
      </c>
      <c r="H33" s="152">
        <v>15072</v>
      </c>
    </row>
    <row r="34" spans="1:8" s="46" customFormat="1" ht="63.75">
      <c r="A34" s="14">
        <v>23</v>
      </c>
      <c r="B34" s="288"/>
      <c r="C34" s="288"/>
      <c r="D34" s="23" t="s">
        <v>115</v>
      </c>
      <c r="E34" s="36" t="s">
        <v>291</v>
      </c>
      <c r="F34" s="79" t="s">
        <v>116</v>
      </c>
      <c r="G34" s="82" t="s">
        <v>117</v>
      </c>
      <c r="H34" s="152">
        <v>73718</v>
      </c>
    </row>
    <row r="35" spans="1:8" s="46" customFormat="1" ht="16.5" customHeight="1">
      <c r="A35" s="14">
        <v>24</v>
      </c>
      <c r="B35" s="288"/>
      <c r="C35" s="288"/>
      <c r="D35" s="23" t="s">
        <v>205</v>
      </c>
      <c r="E35" s="36" t="s">
        <v>291</v>
      </c>
      <c r="F35" s="79" t="s">
        <v>105</v>
      </c>
      <c r="G35" s="150" t="s">
        <v>105</v>
      </c>
      <c r="H35" s="152">
        <v>27764</v>
      </c>
    </row>
    <row r="36" spans="1:8" s="46" customFormat="1" ht="100.5" customHeight="1">
      <c r="A36" s="14">
        <v>25</v>
      </c>
      <c r="B36" s="288"/>
      <c r="C36" s="288"/>
      <c r="D36" s="23" t="s">
        <v>118</v>
      </c>
      <c r="E36" s="36" t="s">
        <v>291</v>
      </c>
      <c r="F36" s="79" t="s">
        <v>105</v>
      </c>
      <c r="G36" s="82" t="s">
        <v>119</v>
      </c>
      <c r="H36" s="60">
        <v>7504</v>
      </c>
    </row>
    <row r="37" spans="1:8" s="46" customFormat="1" ht="25.5">
      <c r="A37" s="14">
        <v>26</v>
      </c>
      <c r="B37" s="288"/>
      <c r="C37" s="288"/>
      <c r="D37" s="23" t="s">
        <v>120</v>
      </c>
      <c r="E37" s="36" t="s">
        <v>291</v>
      </c>
      <c r="F37" s="79" t="s">
        <v>121</v>
      </c>
      <c r="G37" s="82" t="s">
        <v>122</v>
      </c>
      <c r="H37" s="60">
        <v>190400</v>
      </c>
    </row>
    <row r="38" spans="1:8" s="46" customFormat="1" ht="38.25">
      <c r="A38" s="14">
        <v>27</v>
      </c>
      <c r="B38" s="288"/>
      <c r="C38" s="288"/>
      <c r="D38" s="23" t="s">
        <v>123</v>
      </c>
      <c r="E38" s="36" t="s">
        <v>286</v>
      </c>
      <c r="F38" s="79" t="s">
        <v>124</v>
      </c>
      <c r="G38" s="82" t="s">
        <v>125</v>
      </c>
      <c r="H38" s="60">
        <v>17700</v>
      </c>
    </row>
    <row r="39" spans="1:8" s="46" customFormat="1" ht="16.5" customHeight="1">
      <c r="A39" s="14">
        <v>28</v>
      </c>
      <c r="B39" s="288"/>
      <c r="C39" s="288"/>
      <c r="D39" s="23" t="s">
        <v>126</v>
      </c>
      <c r="E39" s="151" t="s">
        <v>291</v>
      </c>
      <c r="F39" s="79" t="s">
        <v>105</v>
      </c>
      <c r="G39" s="150" t="s">
        <v>105</v>
      </c>
      <c r="H39" s="60">
        <v>1500</v>
      </c>
    </row>
    <row r="40" spans="1:8" s="46" customFormat="1" ht="20.25" customHeight="1">
      <c r="A40" s="14">
        <v>29</v>
      </c>
      <c r="B40" s="288"/>
      <c r="C40" s="288"/>
      <c r="D40" s="23" t="s">
        <v>127</v>
      </c>
      <c r="E40" s="151" t="s">
        <v>291</v>
      </c>
      <c r="F40" s="79" t="s">
        <v>105</v>
      </c>
      <c r="G40" s="150" t="s">
        <v>105</v>
      </c>
      <c r="H40" s="60">
        <v>15786</v>
      </c>
    </row>
    <row r="41" spans="1:8" s="46" customFormat="1" ht="29.25" customHeight="1">
      <c r="A41" s="14">
        <v>30</v>
      </c>
      <c r="B41" s="288"/>
      <c r="C41" s="288"/>
      <c r="D41" s="23" t="s">
        <v>128</v>
      </c>
      <c r="E41" s="151" t="s">
        <v>291</v>
      </c>
      <c r="F41" s="79" t="s">
        <v>105</v>
      </c>
      <c r="G41" s="150" t="s">
        <v>105</v>
      </c>
      <c r="H41" s="60">
        <v>558</v>
      </c>
    </row>
    <row r="42" spans="1:8" s="46" customFormat="1" ht="28.5" customHeight="1">
      <c r="A42" s="14">
        <v>31</v>
      </c>
      <c r="B42" s="288"/>
      <c r="C42" s="288"/>
      <c r="D42" s="23" t="s">
        <v>129</v>
      </c>
      <c r="E42" s="36" t="s">
        <v>291</v>
      </c>
      <c r="F42" s="79" t="s">
        <v>105</v>
      </c>
      <c r="G42" s="150" t="s">
        <v>105</v>
      </c>
      <c r="H42" s="60">
        <v>3160</v>
      </c>
    </row>
    <row r="43" spans="1:8" s="46" customFormat="1" ht="41.25" customHeight="1">
      <c r="A43" s="14">
        <v>32</v>
      </c>
      <c r="B43" s="288"/>
      <c r="C43" s="288"/>
      <c r="D43" s="23" t="s">
        <v>130</v>
      </c>
      <c r="E43" s="36" t="s">
        <v>291</v>
      </c>
      <c r="F43" s="79" t="s">
        <v>105</v>
      </c>
      <c r="G43" s="150" t="s">
        <v>105</v>
      </c>
      <c r="H43" s="60">
        <v>5088</v>
      </c>
    </row>
    <row r="44" spans="1:8" s="46" customFormat="1" ht="29.25" customHeight="1">
      <c r="A44" s="14">
        <v>33</v>
      </c>
      <c r="B44" s="288"/>
      <c r="C44" s="289"/>
      <c r="D44" s="23" t="s">
        <v>131</v>
      </c>
      <c r="E44" s="36" t="s">
        <v>291</v>
      </c>
      <c r="F44" s="79" t="s">
        <v>105</v>
      </c>
      <c r="G44" s="150" t="s">
        <v>105</v>
      </c>
      <c r="H44" s="60">
        <v>45500</v>
      </c>
    </row>
    <row r="45" spans="1:8" s="46" customFormat="1" ht="26.25" customHeight="1">
      <c r="A45" s="316" t="s">
        <v>212</v>
      </c>
      <c r="B45" s="317"/>
      <c r="C45" s="317"/>
      <c r="D45" s="317"/>
      <c r="E45" s="317"/>
      <c r="F45" s="317"/>
      <c r="G45" s="318"/>
      <c r="H45" s="80">
        <f>SUM(H12:H44)</f>
        <v>1373367.4</v>
      </c>
    </row>
    <row r="46" spans="1:8" s="46" customFormat="1" ht="31.5" customHeight="1">
      <c r="A46" s="290" t="s">
        <v>204</v>
      </c>
      <c r="B46" s="290"/>
      <c r="C46" s="290"/>
      <c r="D46" s="290"/>
      <c r="E46" s="290"/>
      <c r="F46" s="290"/>
      <c r="G46" s="290"/>
      <c r="H46" s="290"/>
    </row>
    <row r="47" spans="1:8" s="46" customFormat="1" ht="23.25" customHeight="1">
      <c r="A47"/>
      <c r="B47"/>
      <c r="C47"/>
      <c r="D47"/>
      <c r="E47"/>
      <c r="F47"/>
      <c r="G47"/>
      <c r="H47"/>
    </row>
    <row r="48" spans="1:8" s="46" customFormat="1" ht="18.75" customHeight="1">
      <c r="A48" s="313">
        <v>1</v>
      </c>
      <c r="B48" s="319"/>
      <c r="C48" s="313"/>
      <c r="D48" s="291" t="s">
        <v>132</v>
      </c>
      <c r="E48" s="263" t="s">
        <v>133</v>
      </c>
      <c r="F48" s="319" t="s">
        <v>134</v>
      </c>
      <c r="G48" s="319" t="s">
        <v>135</v>
      </c>
      <c r="H48" s="311">
        <v>6567.92</v>
      </c>
    </row>
    <row r="49" spans="1:8" s="46" customFormat="1" ht="118.5" customHeight="1">
      <c r="A49" s="315"/>
      <c r="B49" s="288"/>
      <c r="C49" s="314"/>
      <c r="D49" s="292"/>
      <c r="E49" s="264"/>
      <c r="F49" s="289"/>
      <c r="G49" s="289"/>
      <c r="H49" s="312"/>
    </row>
    <row r="50" spans="1:8" s="46" customFormat="1" ht="27" customHeight="1">
      <c r="A50" s="14">
        <v>2</v>
      </c>
      <c r="B50" s="288"/>
      <c r="C50" s="313" t="s">
        <v>104</v>
      </c>
      <c r="D50" s="23" t="s">
        <v>136</v>
      </c>
      <c r="E50" s="153" t="s">
        <v>133</v>
      </c>
      <c r="F50" s="67" t="s">
        <v>137</v>
      </c>
      <c r="G50" s="150">
        <v>64</v>
      </c>
      <c r="H50" s="152">
        <v>18100</v>
      </c>
    </row>
    <row r="51" spans="1:8" s="46" customFormat="1" ht="18.75" customHeight="1">
      <c r="A51" s="14">
        <v>3</v>
      </c>
      <c r="B51" s="288"/>
      <c r="C51" s="314"/>
      <c r="D51" s="23" t="s">
        <v>138</v>
      </c>
      <c r="E51" s="151" t="s">
        <v>286</v>
      </c>
      <c r="F51" s="36"/>
      <c r="G51" s="36"/>
      <c r="H51" s="152">
        <v>21394</v>
      </c>
    </row>
    <row r="52" spans="1:8" s="46" customFormat="1" ht="40.5" customHeight="1">
      <c r="A52" s="14">
        <v>4</v>
      </c>
      <c r="B52" s="289"/>
      <c r="C52" s="315"/>
      <c r="D52" s="23" t="s">
        <v>139</v>
      </c>
      <c r="E52" s="151" t="s">
        <v>133</v>
      </c>
      <c r="F52" s="67" t="s">
        <v>140</v>
      </c>
      <c r="G52" s="67" t="s">
        <v>141</v>
      </c>
      <c r="H52" s="152">
        <v>7146</v>
      </c>
    </row>
    <row r="53" spans="1:8" s="46" customFormat="1" ht="15" customHeight="1">
      <c r="A53" s="316" t="s">
        <v>212</v>
      </c>
      <c r="B53" s="317"/>
      <c r="C53" s="317"/>
      <c r="D53" s="317"/>
      <c r="E53" s="317"/>
      <c r="F53" s="317"/>
      <c r="G53" s="318"/>
      <c r="H53" s="160">
        <f>SUM(H48:H52)</f>
        <v>53207.92</v>
      </c>
    </row>
    <row r="54" spans="1:8" s="46" customFormat="1" ht="22.5" customHeight="1">
      <c r="A54" s="345" t="s">
        <v>213</v>
      </c>
      <c r="B54" s="346"/>
      <c r="C54" s="346"/>
      <c r="D54" s="346"/>
      <c r="E54" s="346"/>
      <c r="F54" s="346"/>
      <c r="G54" s="310"/>
      <c r="H54" s="81">
        <f>H53+H45</f>
        <v>1426575.3199999998</v>
      </c>
    </row>
    <row r="55" spans="1:8" s="46" customFormat="1" ht="33" customHeight="1">
      <c r="A55" s="3"/>
      <c r="B55" s="3"/>
      <c r="C55" s="3"/>
      <c r="D55" s="3"/>
      <c r="E55" s="3"/>
      <c r="F55" s="3"/>
      <c r="G55" s="3"/>
      <c r="H55" s="13"/>
    </row>
    <row r="56" spans="1:8" s="46" customFormat="1" ht="33.75" customHeight="1">
      <c r="A56" s="19"/>
      <c r="B56" s="331" t="s">
        <v>265</v>
      </c>
      <c r="C56" s="332"/>
      <c r="D56" s="161" t="s">
        <v>234</v>
      </c>
      <c r="G56" s="124" t="s">
        <v>233</v>
      </c>
      <c r="H56" s="48" t="s">
        <v>234</v>
      </c>
    </row>
    <row r="57" spans="1:8" s="46" customFormat="1" ht="27.75" customHeight="1">
      <c r="A57" s="19"/>
      <c r="B57" s="333" t="s">
        <v>235</v>
      </c>
      <c r="C57" s="334"/>
      <c r="D57" s="162"/>
      <c r="G57" s="104" t="s">
        <v>236</v>
      </c>
      <c r="H57" s="71">
        <f>SUM(H16,H20,H21,H23,H24,H25,H26,H27,H28,H29,H30,H32,H33,H34,H35,H36,H37,H39,H40,H41,H42,H43,H44)</f>
        <v>1143665.6</v>
      </c>
    </row>
    <row r="58" spans="1:8" s="46" customFormat="1" ht="24" customHeight="1">
      <c r="A58" s="19"/>
      <c r="B58" s="333" t="s">
        <v>237</v>
      </c>
      <c r="C58" s="334"/>
      <c r="D58" s="41"/>
      <c r="G58" s="104" t="s">
        <v>238</v>
      </c>
      <c r="H58" s="71">
        <v>0</v>
      </c>
    </row>
    <row r="59" spans="1:8" s="46" customFormat="1" ht="27" customHeight="1">
      <c r="A59" s="19"/>
      <c r="B59" s="333" t="s">
        <v>239</v>
      </c>
      <c r="C59" s="334"/>
      <c r="D59" s="41"/>
      <c r="G59" s="104" t="s">
        <v>240</v>
      </c>
      <c r="H59" s="71">
        <f>H12</f>
        <v>99960</v>
      </c>
    </row>
    <row r="60" spans="1:8" s="46" customFormat="1" ht="29.25" customHeight="1">
      <c r="A60" s="19"/>
      <c r="B60" s="333" t="s">
        <v>241</v>
      </c>
      <c r="C60" s="334"/>
      <c r="D60" s="41">
        <v>18</v>
      </c>
      <c r="G60" s="104" t="s">
        <v>242</v>
      </c>
      <c r="H60" s="71">
        <f>SUM(H13:H15,H17,H18,H19,H22,H31,H38,H51)</f>
        <v>151135.8</v>
      </c>
    </row>
    <row r="61" spans="2:8" s="19" customFormat="1" ht="20.25" customHeight="1">
      <c r="B61" s="333" t="s">
        <v>243</v>
      </c>
      <c r="C61" s="334"/>
      <c r="D61" s="41"/>
      <c r="G61" s="104" t="s">
        <v>244</v>
      </c>
      <c r="H61" s="71">
        <f>SUM(H48:H50,H52)</f>
        <v>31813.92</v>
      </c>
    </row>
    <row r="62" spans="2:8" s="19" customFormat="1" ht="28.5" customHeight="1">
      <c r="B62" s="333" t="s">
        <v>245</v>
      </c>
      <c r="C62" s="334"/>
      <c r="D62" s="41"/>
      <c r="G62" s="118" t="s">
        <v>246</v>
      </c>
      <c r="H62" s="72">
        <f>SUM(H57:H61)</f>
        <v>1426575.32</v>
      </c>
    </row>
    <row r="63" spans="2:8" s="19" customFormat="1" ht="17.25" customHeight="1">
      <c r="B63" s="333" t="s">
        <v>247</v>
      </c>
      <c r="C63" s="334"/>
      <c r="D63" s="41">
        <v>67</v>
      </c>
      <c r="F63" s="40"/>
      <c r="G63" s="50"/>
      <c r="H63" s="42"/>
    </row>
    <row r="64" spans="2:8" s="19" customFormat="1" ht="18" customHeight="1">
      <c r="B64" s="333" t="s">
        <v>248</v>
      </c>
      <c r="C64" s="334"/>
      <c r="D64" s="41" t="s">
        <v>142</v>
      </c>
      <c r="F64" s="34"/>
      <c r="G64" s="50"/>
      <c r="H64" s="51"/>
    </row>
    <row r="65" spans="2:8" s="19" customFormat="1" ht="18" customHeight="1">
      <c r="B65" s="333" t="s">
        <v>249</v>
      </c>
      <c r="C65" s="334"/>
      <c r="D65" s="41"/>
      <c r="F65" s="34"/>
      <c r="G65" s="50"/>
      <c r="H65" s="51"/>
    </row>
    <row r="66" spans="2:8" s="19" customFormat="1" ht="16.5" customHeight="1">
      <c r="B66" s="333" t="s">
        <v>250</v>
      </c>
      <c r="C66" s="334"/>
      <c r="D66" s="41"/>
      <c r="F66" s="335"/>
      <c r="G66" s="335"/>
      <c r="H66" s="52"/>
    </row>
    <row r="67" spans="2:8" s="19" customFormat="1" ht="21" customHeight="1">
      <c r="B67" s="333" t="s">
        <v>251</v>
      </c>
      <c r="C67" s="334"/>
      <c r="D67" s="41"/>
      <c r="G67" s="31"/>
      <c r="H67" s="42"/>
    </row>
    <row r="68" spans="2:8" s="19" customFormat="1" ht="16.5" customHeight="1">
      <c r="B68" s="340" t="s">
        <v>252</v>
      </c>
      <c r="C68" s="334"/>
      <c r="D68" s="101"/>
      <c r="G68" s="31"/>
      <c r="H68" s="42"/>
    </row>
    <row r="69" spans="2:8" s="19" customFormat="1" ht="16.5" customHeight="1">
      <c r="B69" s="341" t="s">
        <v>143</v>
      </c>
      <c r="C69" s="334"/>
      <c r="D69" s="163">
        <v>16</v>
      </c>
      <c r="G69" s="31"/>
      <c r="H69" s="42"/>
    </row>
    <row r="70" spans="2:8" s="19" customFormat="1" ht="18.75" customHeight="1">
      <c r="B70" s="342" t="s">
        <v>144</v>
      </c>
      <c r="C70" s="334"/>
      <c r="D70" s="164">
        <v>1600</v>
      </c>
      <c r="H70" s="33"/>
    </row>
    <row r="73" spans="1:8" s="19" customFormat="1" ht="12.75">
      <c r="A73" s="2" t="s">
        <v>100</v>
      </c>
      <c r="B73"/>
      <c r="C73"/>
      <c r="D73"/>
      <c r="E73"/>
      <c r="F73"/>
      <c r="G73"/>
      <c r="H73"/>
    </row>
    <row r="74" spans="1:8" s="19" customFormat="1" ht="12.75">
      <c r="A74" s="2"/>
      <c r="B74"/>
      <c r="C74"/>
      <c r="D74"/>
      <c r="E74"/>
      <c r="F74"/>
      <c r="G74"/>
      <c r="H74"/>
    </row>
    <row r="75" spans="1:8" s="19" customFormat="1" ht="15.75">
      <c r="A75" s="338" t="s">
        <v>268</v>
      </c>
      <c r="B75" s="339"/>
      <c r="C75" s="339"/>
      <c r="D75" s="339"/>
      <c r="E75" s="339"/>
      <c r="F75" s="339"/>
      <c r="G75" s="339"/>
      <c r="H75" s="339"/>
    </row>
    <row r="76" spans="1:8" s="19" customFormat="1" ht="12.75">
      <c r="A76" s="270" t="s">
        <v>92</v>
      </c>
      <c r="B76" s="248"/>
      <c r="C76" s="248"/>
      <c r="D76" s="248"/>
      <c r="E76" s="248"/>
      <c r="F76" s="248"/>
      <c r="G76" s="248"/>
      <c r="H76" s="248"/>
    </row>
    <row r="77" spans="1:8" s="19" customFormat="1" ht="10.5" customHeight="1">
      <c r="A77"/>
      <c r="B77"/>
      <c r="C77"/>
      <c r="D77"/>
      <c r="E77"/>
      <c r="F77"/>
      <c r="G77"/>
      <c r="H77"/>
    </row>
    <row r="78" spans="1:8" s="19" customFormat="1" ht="14.25" customHeight="1">
      <c r="A78" s="336" t="s">
        <v>206</v>
      </c>
      <c r="B78" s="336"/>
      <c r="C78" s="336"/>
      <c r="D78" s="336"/>
      <c r="E78" s="336"/>
      <c r="F78" s="336"/>
      <c r="G78" s="336"/>
      <c r="H78" s="336"/>
    </row>
    <row r="79" spans="1:8" s="19" customFormat="1" ht="15.75">
      <c r="A79" s="74"/>
      <c r="B79" s="74"/>
      <c r="C79" s="74"/>
      <c r="D79" s="74"/>
      <c r="E79" s="74"/>
      <c r="F79" s="74"/>
      <c r="G79" s="74"/>
      <c r="H79" s="74"/>
    </row>
    <row r="80" spans="1:8" s="19" customFormat="1" ht="12.75">
      <c r="A80" s="337" t="s">
        <v>1</v>
      </c>
      <c r="B80" s="337"/>
      <c r="C80" s="337"/>
      <c r="D80" s="337"/>
      <c r="E80" s="337"/>
      <c r="F80" s="337"/>
      <c r="G80" s="337"/>
      <c r="H80" s="337"/>
    </row>
    <row r="81" spans="1:8" s="19" customFormat="1" ht="15.75" customHeight="1">
      <c r="A81"/>
      <c r="B81"/>
      <c r="C81"/>
      <c r="D81"/>
      <c r="E81"/>
      <c r="F81"/>
      <c r="G81"/>
      <c r="H81"/>
    </row>
    <row r="82" spans="1:8" s="19" customFormat="1" ht="38.25">
      <c r="A82" s="5" t="s">
        <v>207</v>
      </c>
      <c r="B82" s="5" t="s">
        <v>208</v>
      </c>
      <c r="C82" s="5" t="s">
        <v>209</v>
      </c>
      <c r="D82" s="5" t="s">
        <v>253</v>
      </c>
      <c r="E82" s="6" t="s">
        <v>254</v>
      </c>
      <c r="F82" s="141" t="s">
        <v>255</v>
      </c>
      <c r="G82" s="141"/>
      <c r="H82" s="329" t="s">
        <v>214</v>
      </c>
    </row>
    <row r="83" spans="1:8" s="19" customFormat="1" ht="12.75">
      <c r="A83" s="7"/>
      <c r="B83" s="7"/>
      <c r="C83" s="7"/>
      <c r="D83" s="7"/>
      <c r="E83" s="8"/>
      <c r="F83" s="9" t="s">
        <v>211</v>
      </c>
      <c r="G83" s="4" t="s">
        <v>210</v>
      </c>
      <c r="H83" s="330"/>
    </row>
    <row r="84" spans="1:8" s="19" customFormat="1" ht="12.75">
      <c r="A84" s="10">
        <v>0</v>
      </c>
      <c r="B84" s="11">
        <v>1</v>
      </c>
      <c r="C84" s="11">
        <v>2</v>
      </c>
      <c r="D84" s="11">
        <v>3</v>
      </c>
      <c r="E84" s="11">
        <v>4</v>
      </c>
      <c r="F84" s="12">
        <v>5</v>
      </c>
      <c r="G84" s="12">
        <v>6</v>
      </c>
      <c r="H84" s="12">
        <v>7</v>
      </c>
    </row>
    <row r="85" spans="1:8" s="46" customFormat="1" ht="21.75" customHeight="1">
      <c r="A85" s="142" t="s">
        <v>94</v>
      </c>
      <c r="B85" s="143"/>
      <c r="C85" s="143"/>
      <c r="D85" s="143"/>
      <c r="E85" s="143"/>
      <c r="F85" s="143"/>
      <c r="G85" s="143"/>
      <c r="H85" s="143"/>
    </row>
    <row r="86" spans="1:8" s="46" customFormat="1" ht="119.25" customHeight="1">
      <c r="A86" s="14">
        <v>1</v>
      </c>
      <c r="B86" s="319"/>
      <c r="C86" s="313" t="s">
        <v>225</v>
      </c>
      <c r="D86" s="23" t="s">
        <v>145</v>
      </c>
      <c r="E86" s="23" t="s">
        <v>270</v>
      </c>
      <c r="F86" s="23" t="s">
        <v>146</v>
      </c>
      <c r="G86" s="23" t="s">
        <v>147</v>
      </c>
      <c r="H86" s="152">
        <v>228988.13</v>
      </c>
    </row>
    <row r="87" spans="1:8" s="46" customFormat="1" ht="30" customHeight="1">
      <c r="A87" s="14">
        <v>2</v>
      </c>
      <c r="B87" s="288"/>
      <c r="C87" s="314"/>
      <c r="D87" s="23" t="s">
        <v>110</v>
      </c>
      <c r="E87" s="36" t="s">
        <v>286</v>
      </c>
      <c r="F87" s="79" t="s">
        <v>116</v>
      </c>
      <c r="G87" s="82" t="s">
        <v>148</v>
      </c>
      <c r="H87" s="152">
        <v>169300</v>
      </c>
    </row>
    <row r="88" spans="1:8" s="46" customFormat="1" ht="27" customHeight="1">
      <c r="A88" s="14">
        <v>3</v>
      </c>
      <c r="B88" s="288"/>
      <c r="C88" s="315"/>
      <c r="D88" s="23" t="s">
        <v>118</v>
      </c>
      <c r="E88" s="36" t="s">
        <v>291</v>
      </c>
      <c r="F88" s="79" t="s">
        <v>105</v>
      </c>
      <c r="G88" s="82" t="s">
        <v>149</v>
      </c>
      <c r="H88" s="152">
        <v>17800</v>
      </c>
    </row>
    <row r="89" spans="1:8" s="46" customFormat="1" ht="30" customHeight="1">
      <c r="A89" s="227" t="s">
        <v>212</v>
      </c>
      <c r="B89" s="228"/>
      <c r="C89" s="228"/>
      <c r="D89" s="228"/>
      <c r="E89" s="228"/>
      <c r="F89" s="228"/>
      <c r="G89" s="229"/>
      <c r="H89" s="80">
        <f>SUM(H86:H88)</f>
        <v>416088.13</v>
      </c>
    </row>
    <row r="90" spans="1:8" s="46" customFormat="1" ht="27" customHeight="1">
      <c r="A90" s="290" t="s">
        <v>204</v>
      </c>
      <c r="B90" s="290"/>
      <c r="C90" s="290"/>
      <c r="D90" s="290"/>
      <c r="E90" s="290"/>
      <c r="F90" s="290"/>
      <c r="G90" s="290"/>
      <c r="H90" s="290"/>
    </row>
    <row r="91" spans="1:8" s="46" customFormat="1" ht="18" customHeight="1">
      <c r="A91"/>
      <c r="B91"/>
      <c r="C91"/>
      <c r="D91"/>
      <c r="E91"/>
      <c r="F91"/>
      <c r="G91"/>
      <c r="H91"/>
    </row>
    <row r="92" spans="1:8" s="46" customFormat="1" ht="147" customHeight="1">
      <c r="A92" s="313">
        <v>1</v>
      </c>
      <c r="B92" s="144" t="s">
        <v>150</v>
      </c>
      <c r="C92" s="313" t="s">
        <v>225</v>
      </c>
      <c r="D92" s="23" t="s">
        <v>151</v>
      </c>
      <c r="E92" s="23" t="s">
        <v>133</v>
      </c>
      <c r="F92" s="67" t="s">
        <v>7</v>
      </c>
      <c r="G92" s="165" t="s">
        <v>8</v>
      </c>
      <c r="H92" s="152">
        <v>96818.4</v>
      </c>
    </row>
    <row r="93" spans="1:8" s="46" customFormat="1" ht="72.75" customHeight="1">
      <c r="A93" s="314"/>
      <c r="B93" s="144"/>
      <c r="C93" s="314"/>
      <c r="D93" s="23" t="s">
        <v>9</v>
      </c>
      <c r="E93" s="23" t="s">
        <v>133</v>
      </c>
      <c r="F93" s="67" t="s">
        <v>10</v>
      </c>
      <c r="G93" s="23" t="s">
        <v>11</v>
      </c>
      <c r="H93" s="152">
        <v>234000</v>
      </c>
    </row>
    <row r="94" spans="1:8" s="46" customFormat="1" ht="44.25" customHeight="1">
      <c r="A94" s="315"/>
      <c r="B94" s="144"/>
      <c r="C94" s="315"/>
      <c r="D94" s="23" t="s">
        <v>12</v>
      </c>
      <c r="E94" s="23" t="s">
        <v>133</v>
      </c>
      <c r="F94" s="67" t="s">
        <v>13</v>
      </c>
      <c r="G94" s="82" t="s">
        <v>14</v>
      </c>
      <c r="H94" s="152">
        <v>52900</v>
      </c>
    </row>
    <row r="95" spans="1:8" s="46" customFormat="1" ht="24.75" customHeight="1">
      <c r="A95" s="227" t="s">
        <v>212</v>
      </c>
      <c r="B95" s="228"/>
      <c r="C95" s="228"/>
      <c r="D95" s="228"/>
      <c r="E95" s="228"/>
      <c r="F95" s="228"/>
      <c r="G95" s="229"/>
      <c r="H95" s="80">
        <f>SUM(H92:H94)</f>
        <v>383718.4</v>
      </c>
    </row>
    <row r="96" spans="1:8" s="46" customFormat="1" ht="28.5" customHeight="1">
      <c r="A96" s="345" t="s">
        <v>213</v>
      </c>
      <c r="B96" s="346"/>
      <c r="C96" s="346"/>
      <c r="D96" s="346"/>
      <c r="E96" s="346"/>
      <c r="F96" s="346"/>
      <c r="G96" s="310"/>
      <c r="H96" s="81">
        <f>H95+H89</f>
        <v>799806.53</v>
      </c>
    </row>
    <row r="97" spans="1:8" s="46" customFormat="1" ht="26.25" customHeight="1">
      <c r="A97" s="3"/>
      <c r="B97" s="3"/>
      <c r="C97" s="3"/>
      <c r="D97" s="3"/>
      <c r="E97" s="3"/>
      <c r="F97" s="3"/>
      <c r="G97" s="3"/>
      <c r="H97" s="13"/>
    </row>
    <row r="98" spans="1:8" s="46" customFormat="1" ht="12.75">
      <c r="A98"/>
      <c r="B98"/>
      <c r="C98"/>
      <c r="D98"/>
      <c r="E98"/>
      <c r="F98"/>
      <c r="G98"/>
      <c r="H98"/>
    </row>
    <row r="99" spans="1:8" s="46" customFormat="1" ht="23.25" customHeight="1">
      <c r="A99" s="19"/>
      <c r="B99" s="213" t="s">
        <v>265</v>
      </c>
      <c r="C99" s="214"/>
      <c r="D99" s="48" t="s">
        <v>234</v>
      </c>
      <c r="E99" s="31"/>
      <c r="F99" s="104" t="s">
        <v>233</v>
      </c>
      <c r="G99" s="48"/>
      <c r="H99" s="48" t="s">
        <v>234</v>
      </c>
    </row>
    <row r="100" spans="1:8" s="46" customFormat="1" ht="23.25" customHeight="1">
      <c r="A100" s="19"/>
      <c r="B100" s="333" t="s">
        <v>235</v>
      </c>
      <c r="C100" s="334"/>
      <c r="D100" s="55"/>
      <c r="E100" s="31"/>
      <c r="F100" s="215" t="s">
        <v>236</v>
      </c>
      <c r="G100" s="193"/>
      <c r="H100" s="71">
        <f>SUM(H88)</f>
        <v>17800</v>
      </c>
    </row>
    <row r="101" spans="1:8" s="46" customFormat="1" ht="30" customHeight="1">
      <c r="A101" s="19"/>
      <c r="B101" s="174" t="s">
        <v>237</v>
      </c>
      <c r="C101" s="154"/>
      <c r="D101" s="55"/>
      <c r="E101" s="31"/>
      <c r="F101" s="215" t="s">
        <v>238</v>
      </c>
      <c r="G101" s="193"/>
      <c r="H101" s="71">
        <v>0</v>
      </c>
    </row>
    <row r="102" spans="2:8" s="19" customFormat="1" ht="27" customHeight="1">
      <c r="B102" s="174" t="s">
        <v>239</v>
      </c>
      <c r="C102" s="154"/>
      <c r="D102" s="55"/>
      <c r="E102" s="31"/>
      <c r="F102" s="215" t="s">
        <v>240</v>
      </c>
      <c r="G102" s="193"/>
      <c r="H102" s="71">
        <f>H86</f>
        <v>228988.13</v>
      </c>
    </row>
    <row r="103" spans="2:8" s="19" customFormat="1" ht="26.25" customHeight="1">
      <c r="B103" s="174" t="s">
        <v>241</v>
      </c>
      <c r="C103" s="154"/>
      <c r="D103" s="55"/>
      <c r="E103" s="31"/>
      <c r="F103" s="215" t="s">
        <v>242</v>
      </c>
      <c r="G103" s="193"/>
      <c r="H103" s="71">
        <f>SUM(H87)</f>
        <v>169300</v>
      </c>
    </row>
    <row r="104" spans="2:8" s="19" customFormat="1" ht="28.5" customHeight="1">
      <c r="B104" s="174" t="s">
        <v>243</v>
      </c>
      <c r="C104" s="154"/>
      <c r="D104" s="55"/>
      <c r="E104" s="31"/>
      <c r="F104" s="215" t="s">
        <v>244</v>
      </c>
      <c r="G104" s="193"/>
      <c r="H104" s="71">
        <f>SUM(H92:H94)</f>
        <v>383718.4</v>
      </c>
    </row>
    <row r="105" spans="2:8" s="19" customFormat="1" ht="26.25" customHeight="1">
      <c r="B105" s="174" t="s">
        <v>245</v>
      </c>
      <c r="C105" s="154"/>
      <c r="D105" s="55"/>
      <c r="E105" s="31"/>
      <c r="F105" s="343" t="s">
        <v>246</v>
      </c>
      <c r="G105" s="344"/>
      <c r="H105" s="72">
        <f>SUM(H100:H104)</f>
        <v>799806.53</v>
      </c>
    </row>
    <row r="106" spans="1:8" s="46" customFormat="1" ht="17.25" customHeight="1">
      <c r="A106" s="19"/>
      <c r="B106" s="174" t="s">
        <v>247</v>
      </c>
      <c r="C106" s="154"/>
      <c r="D106" s="56"/>
      <c r="E106" s="31"/>
      <c r="F106" s="19"/>
      <c r="G106" s="31"/>
      <c r="H106" s="42"/>
    </row>
    <row r="107" spans="1:8" s="46" customFormat="1" ht="17.25" customHeight="1">
      <c r="A107" s="19"/>
      <c r="B107" s="174" t="s">
        <v>248</v>
      </c>
      <c r="C107" s="154"/>
      <c r="D107" s="166" t="s">
        <v>15</v>
      </c>
      <c r="E107" s="31"/>
      <c r="F107" s="34"/>
      <c r="G107" s="50"/>
      <c r="H107" s="69"/>
    </row>
    <row r="108" spans="2:8" s="19" customFormat="1" ht="18" customHeight="1">
      <c r="B108" s="174" t="s">
        <v>249</v>
      </c>
      <c r="C108" s="154"/>
      <c r="D108" s="56"/>
      <c r="E108" s="31"/>
      <c r="F108" s="34"/>
      <c r="G108" s="50"/>
      <c r="H108" s="69"/>
    </row>
    <row r="109" spans="1:8" s="73" customFormat="1" ht="18.75" customHeight="1">
      <c r="A109" s="19"/>
      <c r="B109" s="174" t="s">
        <v>250</v>
      </c>
      <c r="C109" s="154"/>
      <c r="D109" s="22"/>
      <c r="E109" s="31"/>
      <c r="F109" s="155"/>
      <c r="G109" s="156"/>
      <c r="H109" s="70"/>
    </row>
    <row r="110" spans="1:8" s="73" customFormat="1" ht="18.75" customHeight="1">
      <c r="A110" s="19"/>
      <c r="B110" s="174" t="s">
        <v>251</v>
      </c>
      <c r="C110" s="154"/>
      <c r="D110" s="22"/>
      <c r="E110" s="31"/>
      <c r="F110" s="19"/>
      <c r="G110" s="31"/>
      <c r="H110" s="57"/>
    </row>
    <row r="111" spans="1:8" s="73" customFormat="1" ht="15" customHeight="1">
      <c r="A111" s="19"/>
      <c r="B111" s="157" t="s">
        <v>259</v>
      </c>
      <c r="C111" s="158"/>
      <c r="D111" s="43"/>
      <c r="E111" s="31"/>
      <c r="F111" s="19"/>
      <c r="G111" s="31"/>
      <c r="H111" s="42"/>
    </row>
    <row r="112" spans="1:8" s="73" customFormat="1" ht="16.5" customHeight="1">
      <c r="A112" s="19"/>
      <c r="B112" s="159" t="s">
        <v>16</v>
      </c>
      <c r="C112" s="139"/>
      <c r="D112" s="43">
        <v>16</v>
      </c>
      <c r="E112" s="31"/>
      <c r="F112" s="19"/>
      <c r="G112" s="31"/>
      <c r="H112" s="42"/>
    </row>
    <row r="113" spans="1:8" s="73" customFormat="1" ht="14.25" customHeight="1">
      <c r="A113" s="19"/>
      <c r="B113" s="140" t="s">
        <v>17</v>
      </c>
      <c r="C113" s="140"/>
      <c r="D113" s="43">
        <v>2</v>
      </c>
      <c r="E113" s="19"/>
      <c r="F113" s="19"/>
      <c r="G113" s="19"/>
      <c r="H113" s="19"/>
    </row>
    <row r="114" spans="1:8" s="73" customFormat="1" ht="16.5" customHeight="1">
      <c r="A114" s="19"/>
      <c r="B114" s="140" t="s">
        <v>18</v>
      </c>
      <c r="C114" s="140"/>
      <c r="D114" s="43">
        <v>100</v>
      </c>
      <c r="E114" s="19"/>
      <c r="F114" s="19"/>
      <c r="G114" s="19"/>
      <c r="H114" s="19"/>
    </row>
    <row r="115" spans="1:8" s="73" customFormat="1" ht="15" customHeight="1">
      <c r="A115" s="19"/>
      <c r="B115" s="140" t="s">
        <v>19</v>
      </c>
      <c r="C115" s="140"/>
      <c r="D115" s="43">
        <v>16</v>
      </c>
      <c r="E115" s="19"/>
      <c r="F115" s="19"/>
      <c r="G115" s="19"/>
      <c r="H115" s="19"/>
    </row>
    <row r="116" spans="1:8" s="84" customFormat="1" ht="15.75">
      <c r="A116" s="93"/>
      <c r="B116" s="35"/>
      <c r="C116" s="35"/>
      <c r="D116" s="35"/>
      <c r="E116" s="35"/>
      <c r="F116" s="35"/>
      <c r="G116" s="35"/>
      <c r="H116" s="35"/>
    </row>
    <row r="117" spans="1:8" s="19" customFormat="1" ht="12.75">
      <c r="A117" s="2" t="s">
        <v>100</v>
      </c>
      <c r="B117"/>
      <c r="C117"/>
      <c r="D117"/>
      <c r="E117"/>
      <c r="F117"/>
      <c r="G117"/>
      <c r="H117"/>
    </row>
    <row r="118" spans="1:8" s="19" customFormat="1" ht="12.75">
      <c r="A118" s="2"/>
      <c r="B118"/>
      <c r="C118"/>
      <c r="D118"/>
      <c r="E118"/>
      <c r="F118"/>
      <c r="G118"/>
      <c r="H118"/>
    </row>
    <row r="119" spans="1:8" s="19" customFormat="1" ht="15.75">
      <c r="A119" s="338" t="s">
        <v>268</v>
      </c>
      <c r="B119" s="339"/>
      <c r="C119" s="339"/>
      <c r="D119" s="339"/>
      <c r="E119" s="339"/>
      <c r="F119" s="339"/>
      <c r="G119" s="339"/>
      <c r="H119" s="339"/>
    </row>
    <row r="120" spans="1:8" s="19" customFormat="1" ht="12.75">
      <c r="A120" s="270" t="s">
        <v>92</v>
      </c>
      <c r="B120" s="248"/>
      <c r="C120" s="248"/>
      <c r="D120" s="248"/>
      <c r="E120" s="248"/>
      <c r="F120" s="248"/>
      <c r="G120" s="248"/>
      <c r="H120" s="248"/>
    </row>
    <row r="121" spans="1:8" s="19" customFormat="1" ht="12.75">
      <c r="A121"/>
      <c r="B121"/>
      <c r="C121"/>
      <c r="D121"/>
      <c r="E121"/>
      <c r="F121"/>
      <c r="G121"/>
      <c r="H121"/>
    </row>
    <row r="122" spans="1:8" s="19" customFormat="1" ht="14.25" customHeight="1">
      <c r="A122" s="336" t="s">
        <v>206</v>
      </c>
      <c r="B122" s="336"/>
      <c r="C122" s="336"/>
      <c r="D122" s="336"/>
      <c r="E122" s="336"/>
      <c r="F122" s="336"/>
      <c r="G122" s="336"/>
      <c r="H122" s="336"/>
    </row>
    <row r="123" spans="1:8" s="19" customFormat="1" ht="15.75">
      <c r="A123" s="74"/>
      <c r="B123" s="74"/>
      <c r="C123" s="74"/>
      <c r="D123" s="74"/>
      <c r="E123" s="74"/>
      <c r="F123" s="74"/>
      <c r="G123" s="74"/>
      <c r="H123" s="74"/>
    </row>
    <row r="124" spans="1:8" s="19" customFormat="1" ht="12.75">
      <c r="A124" s="337" t="s">
        <v>2</v>
      </c>
      <c r="B124" s="337"/>
      <c r="C124" s="337"/>
      <c r="D124" s="337"/>
      <c r="E124" s="337"/>
      <c r="F124" s="337"/>
      <c r="G124" s="337"/>
      <c r="H124" s="337"/>
    </row>
    <row r="125" spans="1:8" s="19" customFormat="1" ht="17.25" customHeight="1">
      <c r="A125"/>
      <c r="B125"/>
      <c r="C125"/>
      <c r="D125"/>
      <c r="E125"/>
      <c r="F125"/>
      <c r="G125"/>
      <c r="H125"/>
    </row>
    <row r="126" spans="1:8" s="19" customFormat="1" ht="38.25">
      <c r="A126" s="148" t="s">
        <v>207</v>
      </c>
      <c r="B126" s="148" t="s">
        <v>208</v>
      </c>
      <c r="C126" s="148" t="s">
        <v>209</v>
      </c>
      <c r="D126" s="148" t="s">
        <v>253</v>
      </c>
      <c r="E126" s="148" t="s">
        <v>254</v>
      </c>
      <c r="F126" s="224" t="s">
        <v>255</v>
      </c>
      <c r="G126" s="224"/>
      <c r="H126" s="329" t="s">
        <v>214</v>
      </c>
    </row>
    <row r="127" spans="1:8" s="19" customFormat="1" ht="12.75">
      <c r="A127" s="148"/>
      <c r="B127" s="148"/>
      <c r="C127" s="148"/>
      <c r="D127" s="148"/>
      <c r="E127" s="148"/>
      <c r="F127" s="148" t="s">
        <v>211</v>
      </c>
      <c r="G127" s="148" t="s">
        <v>210</v>
      </c>
      <c r="H127" s="330"/>
    </row>
    <row r="128" spans="1:8" s="19" customFormat="1" ht="12.75">
      <c r="A128" s="39">
        <v>0</v>
      </c>
      <c r="B128" s="12">
        <v>1</v>
      </c>
      <c r="C128" s="12">
        <v>2</v>
      </c>
      <c r="D128" s="12">
        <v>3</v>
      </c>
      <c r="E128" s="12">
        <v>4</v>
      </c>
      <c r="F128" s="12">
        <v>5</v>
      </c>
      <c r="G128" s="12">
        <v>6</v>
      </c>
      <c r="H128" s="12">
        <v>7</v>
      </c>
    </row>
    <row r="129" spans="1:8" s="46" customFormat="1" ht="21.75" customHeight="1">
      <c r="A129" s="265" t="s">
        <v>94</v>
      </c>
      <c r="B129" s="266"/>
      <c r="C129" s="266"/>
      <c r="D129" s="266"/>
      <c r="E129" s="266"/>
      <c r="F129" s="266"/>
      <c r="G129" s="266"/>
      <c r="H129" s="267"/>
    </row>
    <row r="130" spans="1:8" s="46" customFormat="1" ht="25.5">
      <c r="A130" s="14">
        <v>1</v>
      </c>
      <c r="B130" s="268"/>
      <c r="C130" s="269"/>
      <c r="D130" s="82" t="s">
        <v>95</v>
      </c>
      <c r="E130" s="36" t="s">
        <v>278</v>
      </c>
      <c r="F130" s="79" t="s">
        <v>274</v>
      </c>
      <c r="G130" s="23" t="s">
        <v>20</v>
      </c>
      <c r="H130" s="152">
        <v>378</v>
      </c>
    </row>
    <row r="131" spans="1:8" s="46" customFormat="1" ht="61.5" customHeight="1">
      <c r="A131" s="14">
        <v>2</v>
      </c>
      <c r="B131" s="268"/>
      <c r="C131" s="269"/>
      <c r="D131" s="82" t="s">
        <v>95</v>
      </c>
      <c r="E131" s="36" t="s">
        <v>278</v>
      </c>
      <c r="F131" s="79" t="s">
        <v>274</v>
      </c>
      <c r="G131" s="83" t="s">
        <v>226</v>
      </c>
      <c r="H131" s="152">
        <v>3570</v>
      </c>
    </row>
    <row r="132" spans="1:8" s="46" customFormat="1" ht="27" customHeight="1">
      <c r="A132" s="14">
        <v>3</v>
      </c>
      <c r="B132" s="268"/>
      <c r="C132" s="269"/>
      <c r="D132" s="82" t="s">
        <v>21</v>
      </c>
      <c r="E132" s="66" t="s">
        <v>278</v>
      </c>
      <c r="F132" s="79" t="s">
        <v>22</v>
      </c>
      <c r="G132" s="82" t="s">
        <v>23</v>
      </c>
      <c r="H132" s="152">
        <v>117000</v>
      </c>
    </row>
    <row r="133" spans="1:8" s="46" customFormat="1" ht="30" customHeight="1">
      <c r="A133" s="225" t="s">
        <v>212</v>
      </c>
      <c r="B133" s="225"/>
      <c r="C133" s="225"/>
      <c r="D133" s="225"/>
      <c r="E133" s="225"/>
      <c r="F133" s="225"/>
      <c r="G133" s="225"/>
      <c r="H133" s="80">
        <f>SUM(H130:H132)</f>
        <v>120948</v>
      </c>
    </row>
    <row r="134" spans="1:8" s="46" customFormat="1" ht="27" customHeight="1">
      <c r="A134" s="226" t="s">
        <v>204</v>
      </c>
      <c r="B134" s="226"/>
      <c r="C134" s="226"/>
      <c r="D134" s="226"/>
      <c r="E134" s="226"/>
      <c r="F134" s="226"/>
      <c r="G134" s="226"/>
      <c r="H134" s="226"/>
    </row>
    <row r="135" spans="1:8" s="46" customFormat="1" ht="66.75" customHeight="1">
      <c r="A135" s="14">
        <v>1</v>
      </c>
      <c r="B135" s="23" t="s">
        <v>24</v>
      </c>
      <c r="C135" s="36"/>
      <c r="D135" s="75"/>
      <c r="E135" s="23" t="s">
        <v>133</v>
      </c>
      <c r="F135" s="36"/>
      <c r="G135" s="167"/>
      <c r="H135" s="152">
        <v>294000</v>
      </c>
    </row>
    <row r="136" spans="1:8" s="46" customFormat="1" ht="24.75" customHeight="1">
      <c r="A136" s="227" t="s">
        <v>212</v>
      </c>
      <c r="B136" s="228"/>
      <c r="C136" s="228"/>
      <c r="D136" s="228"/>
      <c r="E136" s="228"/>
      <c r="F136" s="228"/>
      <c r="G136" s="229"/>
      <c r="H136" s="80">
        <f>SUM(H135:H135)</f>
        <v>294000</v>
      </c>
    </row>
    <row r="137" spans="1:8" s="46" customFormat="1" ht="28.5" customHeight="1">
      <c r="A137" s="345" t="s">
        <v>213</v>
      </c>
      <c r="B137" s="346"/>
      <c r="C137" s="346"/>
      <c r="D137" s="346"/>
      <c r="E137" s="346"/>
      <c r="F137" s="346"/>
      <c r="G137" s="310"/>
      <c r="H137" s="81">
        <f>H136+H133</f>
        <v>414948</v>
      </c>
    </row>
    <row r="138" spans="1:8" s="46" customFormat="1" ht="26.25" customHeight="1">
      <c r="A138" s="3"/>
      <c r="B138" s="3"/>
      <c r="C138" s="3"/>
      <c r="D138" s="3"/>
      <c r="E138" s="3"/>
      <c r="F138" s="3"/>
      <c r="G138" s="3"/>
      <c r="H138" s="13"/>
    </row>
    <row r="139" spans="1:8" s="46" customFormat="1" ht="12.75">
      <c r="A139"/>
      <c r="B139"/>
      <c r="C139"/>
      <c r="D139"/>
      <c r="E139"/>
      <c r="F139"/>
      <c r="G139"/>
      <c r="H139"/>
    </row>
    <row r="140" spans="1:8" s="46" customFormat="1" ht="23.25" customHeight="1">
      <c r="A140" s="19"/>
      <c r="B140" s="213" t="s">
        <v>265</v>
      </c>
      <c r="C140" s="214"/>
      <c r="D140" s="48" t="s">
        <v>234</v>
      </c>
      <c r="E140" s="31"/>
      <c r="F140" s="327" t="s">
        <v>233</v>
      </c>
      <c r="G140" s="328"/>
      <c r="H140" s="48" t="s">
        <v>234</v>
      </c>
    </row>
    <row r="141" spans="1:8" s="46" customFormat="1" ht="23.25" customHeight="1">
      <c r="A141" s="19"/>
      <c r="B141" s="333" t="s">
        <v>235</v>
      </c>
      <c r="C141" s="334"/>
      <c r="D141" s="55"/>
      <c r="E141" s="31"/>
      <c r="F141" s="215" t="s">
        <v>236</v>
      </c>
      <c r="G141" s="193"/>
      <c r="H141" s="71">
        <f>SUM(H130:H132,)</f>
        <v>120948</v>
      </c>
    </row>
    <row r="142" spans="1:8" s="46" customFormat="1" ht="27.75" customHeight="1">
      <c r="A142" s="19"/>
      <c r="B142" s="174" t="s">
        <v>237</v>
      </c>
      <c r="C142" s="154"/>
      <c r="D142" s="55"/>
      <c r="E142" s="31"/>
      <c r="F142" s="215" t="s">
        <v>238</v>
      </c>
      <c r="G142" s="193"/>
      <c r="H142" s="71">
        <v>0</v>
      </c>
    </row>
    <row r="143" spans="2:8" s="19" customFormat="1" ht="27" customHeight="1">
      <c r="B143" s="174" t="s">
        <v>239</v>
      </c>
      <c r="C143" s="154"/>
      <c r="D143" s="55"/>
      <c r="E143" s="31"/>
      <c r="F143" s="215" t="s">
        <v>240</v>
      </c>
      <c r="G143" s="193"/>
      <c r="H143" s="71">
        <v>0</v>
      </c>
    </row>
    <row r="144" spans="2:8" s="19" customFormat="1" ht="26.25" customHeight="1">
      <c r="B144" s="174" t="s">
        <v>241</v>
      </c>
      <c r="C144" s="154"/>
      <c r="D144" s="55"/>
      <c r="E144" s="31"/>
      <c r="F144" s="215" t="s">
        <v>242</v>
      </c>
      <c r="G144" s="193"/>
      <c r="H144" s="71">
        <v>0</v>
      </c>
    </row>
    <row r="145" spans="2:8" s="19" customFormat="1" ht="28.5" customHeight="1">
      <c r="B145" s="174" t="s">
        <v>243</v>
      </c>
      <c r="C145" s="154"/>
      <c r="D145" s="55"/>
      <c r="E145" s="31"/>
      <c r="F145" s="215" t="s">
        <v>244</v>
      </c>
      <c r="G145" s="193"/>
      <c r="H145" s="71">
        <f>SUM(H135:H135)</f>
        <v>294000</v>
      </c>
    </row>
    <row r="146" spans="2:8" s="19" customFormat="1" ht="26.25" customHeight="1">
      <c r="B146" s="174" t="s">
        <v>245</v>
      </c>
      <c r="C146" s="154"/>
      <c r="D146" s="55"/>
      <c r="E146" s="31"/>
      <c r="F146" s="343" t="s">
        <v>246</v>
      </c>
      <c r="G146" s="344"/>
      <c r="H146" s="72">
        <f>SUM(H141:H145)</f>
        <v>414948</v>
      </c>
    </row>
    <row r="147" spans="1:8" s="46" customFormat="1" ht="19.5" customHeight="1">
      <c r="A147" s="19"/>
      <c r="B147" s="174" t="s">
        <v>247</v>
      </c>
      <c r="C147" s="154"/>
      <c r="D147" s="56"/>
      <c r="E147" s="31"/>
      <c r="F147" s="19"/>
      <c r="G147" s="31"/>
      <c r="H147" s="42"/>
    </row>
    <row r="148" spans="1:8" s="46" customFormat="1" ht="17.25" customHeight="1">
      <c r="A148" s="19"/>
      <c r="B148" s="174" t="s">
        <v>248</v>
      </c>
      <c r="C148" s="154"/>
      <c r="D148" s="61"/>
      <c r="E148" s="31"/>
      <c r="F148" s="34"/>
      <c r="G148" s="50"/>
      <c r="H148" s="69"/>
    </row>
    <row r="149" spans="2:8" s="19" customFormat="1" ht="15" customHeight="1">
      <c r="B149" s="174" t="s">
        <v>249</v>
      </c>
      <c r="C149" s="154"/>
      <c r="D149" s="56"/>
      <c r="E149" s="31"/>
      <c r="F149" s="34"/>
      <c r="G149" s="50"/>
      <c r="H149" s="69"/>
    </row>
    <row r="150" spans="1:8" s="73" customFormat="1" ht="17.25" customHeight="1">
      <c r="A150" s="19"/>
      <c r="B150" s="174" t="s">
        <v>250</v>
      </c>
      <c r="C150" s="154"/>
      <c r="D150" s="22"/>
      <c r="E150" s="31"/>
      <c r="F150" s="155"/>
      <c r="G150" s="156"/>
      <c r="H150" s="70"/>
    </row>
    <row r="151" spans="1:8" s="73" customFormat="1" ht="20.25" customHeight="1">
      <c r="A151" s="19"/>
      <c r="B151" s="174" t="s">
        <v>251</v>
      </c>
      <c r="C151" s="154"/>
      <c r="D151" s="22"/>
      <c r="E151" s="31"/>
      <c r="F151" s="19"/>
      <c r="G151" s="31"/>
      <c r="H151" s="57"/>
    </row>
    <row r="152" spans="1:8" s="73" customFormat="1" ht="18.75" customHeight="1">
      <c r="A152" s="19"/>
      <c r="B152" s="157" t="s">
        <v>259</v>
      </c>
      <c r="C152" s="158"/>
      <c r="D152" s="43"/>
      <c r="E152" s="31"/>
      <c r="F152" s="19"/>
      <c r="G152" s="31"/>
      <c r="H152" s="42"/>
    </row>
    <row r="153" spans="1:8" s="73" customFormat="1" ht="16.5" customHeight="1">
      <c r="A153" s="19"/>
      <c r="B153" s="159" t="s">
        <v>16</v>
      </c>
      <c r="C153" s="139"/>
      <c r="D153" s="43">
        <v>16</v>
      </c>
      <c r="E153" s="31"/>
      <c r="F153" s="19"/>
      <c r="G153" s="31"/>
      <c r="H153" s="42"/>
    </row>
    <row r="154" spans="1:8" s="73" customFormat="1" ht="14.25" customHeight="1">
      <c r="A154" s="19"/>
      <c r="B154" s="140" t="s">
        <v>17</v>
      </c>
      <c r="C154" s="140"/>
      <c r="D154" s="43">
        <v>2</v>
      </c>
      <c r="E154" s="19"/>
      <c r="F154" s="19"/>
      <c r="G154" s="19"/>
      <c r="H154" s="19"/>
    </row>
    <row r="155" spans="1:8" s="73" customFormat="1" ht="16.5" customHeight="1">
      <c r="A155" s="19"/>
      <c r="B155" s="140" t="s">
        <v>18</v>
      </c>
      <c r="C155" s="140"/>
      <c r="D155" s="43">
        <v>100</v>
      </c>
      <c r="E155" s="19"/>
      <c r="F155" s="19"/>
      <c r="G155" s="19"/>
      <c r="H155" s="19"/>
    </row>
    <row r="156" spans="1:8" s="73" customFormat="1" ht="15" customHeight="1">
      <c r="A156" s="19"/>
      <c r="B156" s="140" t="s">
        <v>19</v>
      </c>
      <c r="C156" s="140"/>
      <c r="D156" s="43">
        <v>16</v>
      </c>
      <c r="E156" s="19"/>
      <c r="F156" s="19"/>
      <c r="G156" s="19"/>
      <c r="H156" s="19"/>
    </row>
    <row r="157" spans="1:8" s="84" customFormat="1" ht="15">
      <c r="A157" s="94"/>
      <c r="B157" s="35"/>
      <c r="C157" s="35"/>
      <c r="D157" s="35"/>
      <c r="E157" s="35"/>
      <c r="F157" s="35"/>
      <c r="G157" s="35"/>
      <c r="H157" s="35"/>
    </row>
    <row r="158" spans="1:8" s="84" customFormat="1" ht="14.25" customHeight="1">
      <c r="A158" s="146"/>
      <c r="B158" s="146"/>
      <c r="C158" s="146"/>
      <c r="D158" s="146"/>
      <c r="E158" s="146"/>
      <c r="F158" s="146"/>
      <c r="G158" s="146"/>
      <c r="H158" s="146"/>
    </row>
  </sheetData>
  <mergeCells count="117">
    <mergeCell ref="A158:H158"/>
    <mergeCell ref="B112:C112"/>
    <mergeCell ref="B113:C113"/>
    <mergeCell ref="B114:C114"/>
    <mergeCell ref="B115:C115"/>
    <mergeCell ref="B109:C109"/>
    <mergeCell ref="F109:G109"/>
    <mergeCell ref="B110:C110"/>
    <mergeCell ref="B111:C111"/>
    <mergeCell ref="B107:C107"/>
    <mergeCell ref="B108:C108"/>
    <mergeCell ref="A4:H4"/>
    <mergeCell ref="A5:H5"/>
    <mergeCell ref="A6:H6"/>
    <mergeCell ref="F8:G8"/>
    <mergeCell ref="A11:H11"/>
    <mergeCell ref="B13:B44"/>
    <mergeCell ref="C13:C25"/>
    <mergeCell ref="B104:C104"/>
    <mergeCell ref="B105:C105"/>
    <mergeCell ref="B106:C106"/>
    <mergeCell ref="B102:C102"/>
    <mergeCell ref="F102:G102"/>
    <mergeCell ref="B103:C103"/>
    <mergeCell ref="F103:G103"/>
    <mergeCell ref="F100:G100"/>
    <mergeCell ref="B101:C101"/>
    <mergeCell ref="F101:G101"/>
    <mergeCell ref="F104:G104"/>
    <mergeCell ref="B155:C155"/>
    <mergeCell ref="B156:C156"/>
    <mergeCell ref="A76:H76"/>
    <mergeCell ref="F82:G82"/>
    <mergeCell ref="A85:H85"/>
    <mergeCell ref="B86:B88"/>
    <mergeCell ref="C86:C88"/>
    <mergeCell ref="A89:G89"/>
    <mergeCell ref="A90:H90"/>
    <mergeCell ref="A92:A94"/>
    <mergeCell ref="B151:C151"/>
    <mergeCell ref="B152:C152"/>
    <mergeCell ref="B153:C153"/>
    <mergeCell ref="B154:C154"/>
    <mergeCell ref="B148:C148"/>
    <mergeCell ref="B149:C149"/>
    <mergeCell ref="B150:C150"/>
    <mergeCell ref="F150:G150"/>
    <mergeCell ref="B145:C145"/>
    <mergeCell ref="F145:G145"/>
    <mergeCell ref="B146:C146"/>
    <mergeCell ref="B147:C147"/>
    <mergeCell ref="B143:C143"/>
    <mergeCell ref="F143:G143"/>
    <mergeCell ref="B144:C144"/>
    <mergeCell ref="F144:G144"/>
    <mergeCell ref="B140:C140"/>
    <mergeCell ref="B141:C141"/>
    <mergeCell ref="F141:G141"/>
    <mergeCell ref="B142:C142"/>
    <mergeCell ref="F142:G142"/>
    <mergeCell ref="A133:G133"/>
    <mergeCell ref="A134:H134"/>
    <mergeCell ref="A136:G136"/>
    <mergeCell ref="A137:G137"/>
    <mergeCell ref="A120:H120"/>
    <mergeCell ref="A122:H122"/>
    <mergeCell ref="A124:H124"/>
    <mergeCell ref="F126:G126"/>
    <mergeCell ref="C27:C44"/>
    <mergeCell ref="A45:G45"/>
    <mergeCell ref="A46:H46"/>
    <mergeCell ref="A48:A49"/>
    <mergeCell ref="B48:B52"/>
    <mergeCell ref="C48:C49"/>
    <mergeCell ref="D48:D49"/>
    <mergeCell ref="E48:E49"/>
    <mergeCell ref="F48:F49"/>
    <mergeCell ref="G48:G49"/>
    <mergeCell ref="A54:G54"/>
    <mergeCell ref="H126:H127"/>
    <mergeCell ref="F146:G146"/>
    <mergeCell ref="H48:H49"/>
    <mergeCell ref="C50:C52"/>
    <mergeCell ref="A53:G53"/>
    <mergeCell ref="A129:H129"/>
    <mergeCell ref="B130:B132"/>
    <mergeCell ref="C130:C132"/>
    <mergeCell ref="A119:H119"/>
    <mergeCell ref="B63:C63"/>
    <mergeCell ref="B65:C65"/>
    <mergeCell ref="H82:H83"/>
    <mergeCell ref="F105:G105"/>
    <mergeCell ref="B92:B94"/>
    <mergeCell ref="C92:C94"/>
    <mergeCell ref="A95:G95"/>
    <mergeCell ref="A96:G96"/>
    <mergeCell ref="B99:C99"/>
    <mergeCell ref="B100:C100"/>
    <mergeCell ref="F66:G66"/>
    <mergeCell ref="A78:H78"/>
    <mergeCell ref="A80:H80"/>
    <mergeCell ref="A75:H75"/>
    <mergeCell ref="B66:C66"/>
    <mergeCell ref="B67:C67"/>
    <mergeCell ref="B68:C68"/>
    <mergeCell ref="B69:C69"/>
    <mergeCell ref="B70:C70"/>
    <mergeCell ref="F140:G140"/>
    <mergeCell ref="H8:H9"/>
    <mergeCell ref="B56:C56"/>
    <mergeCell ref="B57:C57"/>
    <mergeCell ref="B58:C58"/>
    <mergeCell ref="B59:C59"/>
    <mergeCell ref="B60:C60"/>
    <mergeCell ref="B61:C61"/>
    <mergeCell ref="B62:C62"/>
    <mergeCell ref="B64:C64"/>
  </mergeCells>
  <printOptions horizontalCentered="1"/>
  <pageMargins left="0.75" right="0.75" top="1" bottom="1" header="0.5" footer="0.5"/>
  <pageSetup horizontalDpi="300" verticalDpi="300" orientation="landscape" paperSize="9" scale="90" r:id="rId1"/>
  <headerFooter alignWithMargins="0">
    <oddFooter>&amp;C&amp;P / &amp;N</oddFooter>
  </headerFooter>
  <rowBreaks count="8" manualBreakCount="8">
    <brk id="26" max="255" man="1"/>
    <brk id="45" max="255" man="1"/>
    <brk id="54" max="255" man="1"/>
    <brk id="72" max="255" man="1"/>
    <brk id="89" max="255" man="1"/>
    <brk id="96" max="255" man="1"/>
    <brk id="116" max="255" man="1"/>
    <brk id="136" max="7" man="1"/>
  </rowBreaks>
</worksheet>
</file>

<file path=xl/worksheets/sheet2.xml><?xml version="1.0" encoding="utf-8"?>
<worksheet xmlns="http://schemas.openxmlformats.org/spreadsheetml/2006/main" xmlns:r="http://schemas.openxmlformats.org/officeDocument/2006/relationships">
  <dimension ref="A1:H97"/>
  <sheetViews>
    <sheetView view="pageBreakPreview" zoomScale="60" zoomScaleNormal="75" workbookViewId="0" topLeftCell="A77">
      <selection activeCell="A95" sqref="A95"/>
    </sheetView>
  </sheetViews>
  <sheetFormatPr defaultColWidth="9.140625" defaultRowHeight="12.75"/>
  <cols>
    <col min="1" max="1" width="9.140625" style="35" customWidth="1"/>
    <col min="2" max="2" width="16.421875" style="35" customWidth="1"/>
    <col min="3" max="3" width="14.00390625" style="35" customWidth="1"/>
    <col min="4" max="4" width="22.8515625" style="35" customWidth="1"/>
    <col min="5" max="5" width="12.140625" style="35" customWidth="1"/>
    <col min="6" max="6" width="19.00390625" style="35" customWidth="1"/>
    <col min="7" max="7" width="23.7109375" style="35" customWidth="1"/>
    <col min="8" max="8" width="15.421875" style="35" customWidth="1"/>
    <col min="9" max="16384" width="9.140625" style="35" customWidth="1"/>
  </cols>
  <sheetData>
    <row r="1" ht="18" customHeight="1">
      <c r="A1" s="2" t="s">
        <v>99</v>
      </c>
    </row>
    <row r="2" spans="1:8" s="19" customFormat="1" ht="12.75">
      <c r="A2" s="2" t="s">
        <v>98</v>
      </c>
      <c r="B2" s="37"/>
      <c r="C2" s="31"/>
      <c r="E2" s="31"/>
      <c r="G2" s="31"/>
      <c r="H2" s="42"/>
    </row>
    <row r="3" spans="1:8" s="19" customFormat="1" ht="12.75">
      <c r="A3" s="2"/>
      <c r="B3" s="37"/>
      <c r="C3" s="31"/>
      <c r="E3" s="31"/>
      <c r="G3" s="31"/>
      <c r="H3" s="42"/>
    </row>
    <row r="4" spans="1:8" ht="18.75" customHeight="1">
      <c r="A4" s="338" t="s">
        <v>170</v>
      </c>
      <c r="B4" s="339"/>
      <c r="C4" s="339"/>
      <c r="D4" s="339"/>
      <c r="E4" s="339"/>
      <c r="F4" s="339"/>
      <c r="G4" s="339"/>
      <c r="H4" s="339"/>
    </row>
    <row r="5" spans="1:8" ht="15.75" customHeight="1">
      <c r="A5" s="270" t="s">
        <v>92</v>
      </c>
      <c r="B5" s="248"/>
      <c r="C5" s="248"/>
      <c r="D5" s="248"/>
      <c r="E5" s="248"/>
      <c r="F5" s="248"/>
      <c r="G5" s="248"/>
      <c r="H5" s="248"/>
    </row>
    <row r="6" spans="1:8" ht="19.5" customHeight="1">
      <c r="A6" s="336" t="s">
        <v>206</v>
      </c>
      <c r="B6" s="336"/>
      <c r="C6" s="336"/>
      <c r="D6" s="336"/>
      <c r="E6" s="336"/>
      <c r="F6" s="336"/>
      <c r="G6" s="336"/>
      <c r="H6" s="336"/>
    </row>
    <row r="7" spans="1:8" s="49" customFormat="1" ht="18" customHeight="1">
      <c r="A7" s="145" t="s">
        <v>232</v>
      </c>
      <c r="B7" s="145"/>
      <c r="C7" s="145"/>
      <c r="D7" s="145"/>
      <c r="E7" s="145"/>
      <c r="F7" s="145"/>
      <c r="G7" s="145"/>
      <c r="H7" s="145"/>
    </row>
    <row r="8" ht="15.75" customHeight="1"/>
    <row r="9" spans="1:8" ht="54.75" customHeight="1">
      <c r="A9" s="5" t="s">
        <v>207</v>
      </c>
      <c r="B9" s="5" t="s">
        <v>208</v>
      </c>
      <c r="C9" s="5" t="s">
        <v>209</v>
      </c>
      <c r="D9" s="5" t="s">
        <v>253</v>
      </c>
      <c r="E9" s="6" t="s">
        <v>254</v>
      </c>
      <c r="F9" s="361" t="s">
        <v>255</v>
      </c>
      <c r="G9" s="361"/>
      <c r="H9" s="224" t="s">
        <v>214</v>
      </c>
    </row>
    <row r="10" spans="1:8" ht="15" customHeight="1">
      <c r="A10" s="148"/>
      <c r="B10" s="148"/>
      <c r="C10" s="148"/>
      <c r="D10" s="148"/>
      <c r="E10" s="148"/>
      <c r="F10" s="148" t="s">
        <v>211</v>
      </c>
      <c r="G10" s="148" t="s">
        <v>210</v>
      </c>
      <c r="H10" s="268"/>
    </row>
    <row r="11" spans="1:8" ht="18" customHeight="1">
      <c r="A11" s="21">
        <v>0</v>
      </c>
      <c r="B11" s="12">
        <v>1</v>
      </c>
      <c r="C11" s="12">
        <v>2</v>
      </c>
      <c r="D11" s="12">
        <v>3</v>
      </c>
      <c r="E11" s="12">
        <v>4</v>
      </c>
      <c r="F11" s="12">
        <v>5</v>
      </c>
      <c r="G11" s="12">
        <v>6</v>
      </c>
      <c r="H11" s="12">
        <v>7</v>
      </c>
    </row>
    <row r="12" spans="1:8" ht="18" customHeight="1">
      <c r="A12" s="355" t="s">
        <v>172</v>
      </c>
      <c r="B12" s="355"/>
      <c r="C12" s="355"/>
      <c r="D12" s="355"/>
      <c r="E12" s="355"/>
      <c r="F12" s="355"/>
      <c r="G12" s="355"/>
      <c r="H12" s="355"/>
    </row>
    <row r="13" spans="1:8" ht="36.75" customHeight="1">
      <c r="A13" s="172">
        <v>1</v>
      </c>
      <c r="B13" s="291" t="s">
        <v>66</v>
      </c>
      <c r="C13" s="16" t="s">
        <v>25</v>
      </c>
      <c r="D13" s="17" t="s">
        <v>173</v>
      </c>
      <c r="E13" s="16" t="s">
        <v>181</v>
      </c>
      <c r="F13" s="16" t="s">
        <v>203</v>
      </c>
      <c r="G13" s="16" t="s">
        <v>203</v>
      </c>
      <c r="H13" s="63">
        <v>48941.85</v>
      </c>
    </row>
    <row r="14" spans="1:8" ht="51.75" customHeight="1">
      <c r="A14" s="68">
        <v>2</v>
      </c>
      <c r="B14" s="126"/>
      <c r="C14" s="16" t="s">
        <v>25</v>
      </c>
      <c r="D14" s="17" t="s">
        <v>174</v>
      </c>
      <c r="E14" s="16" t="s">
        <v>181</v>
      </c>
      <c r="F14" s="169" t="s">
        <v>67</v>
      </c>
      <c r="G14" s="20">
        <v>1</v>
      </c>
      <c r="H14" s="63">
        <v>27003.09</v>
      </c>
    </row>
    <row r="15" spans="1:8" ht="39.75" customHeight="1">
      <c r="A15" s="68">
        <v>3</v>
      </c>
      <c r="B15" s="126"/>
      <c r="C15" s="16" t="s">
        <v>25</v>
      </c>
      <c r="D15" s="17" t="s">
        <v>295</v>
      </c>
      <c r="E15" s="20" t="s">
        <v>90</v>
      </c>
      <c r="F15" s="169" t="s">
        <v>260</v>
      </c>
      <c r="G15" s="20" t="s">
        <v>68</v>
      </c>
      <c r="H15" s="63">
        <v>21299.32</v>
      </c>
    </row>
    <row r="16" spans="1:8" ht="26.25" customHeight="1">
      <c r="A16" s="68">
        <v>4</v>
      </c>
      <c r="B16" s="126"/>
      <c r="C16" s="16" t="s">
        <v>25</v>
      </c>
      <c r="D16" s="17" t="s">
        <v>175</v>
      </c>
      <c r="E16" s="16" t="s">
        <v>181</v>
      </c>
      <c r="F16" s="169" t="s">
        <v>69</v>
      </c>
      <c r="G16" s="20">
        <v>900</v>
      </c>
      <c r="H16" s="63">
        <v>39627</v>
      </c>
    </row>
    <row r="17" spans="1:8" ht="30.75" customHeight="1">
      <c r="A17" s="68">
        <v>5</v>
      </c>
      <c r="B17" s="126"/>
      <c r="C17" s="16" t="s">
        <v>25</v>
      </c>
      <c r="D17" s="17" t="s">
        <v>176</v>
      </c>
      <c r="E17" s="16" t="s">
        <v>181</v>
      </c>
      <c r="F17" s="16" t="s">
        <v>203</v>
      </c>
      <c r="G17" s="16" t="s">
        <v>203</v>
      </c>
      <c r="H17" s="63">
        <v>1369.77</v>
      </c>
    </row>
    <row r="18" spans="1:8" ht="32.25" customHeight="1">
      <c r="A18" s="173">
        <v>6</v>
      </c>
      <c r="B18" s="126"/>
      <c r="C18" s="16" t="s">
        <v>25</v>
      </c>
      <c r="D18" s="102" t="s">
        <v>44</v>
      </c>
      <c r="E18" s="15" t="s">
        <v>89</v>
      </c>
      <c r="F18" s="16" t="s">
        <v>203</v>
      </c>
      <c r="G18" s="16" t="s">
        <v>203</v>
      </c>
      <c r="H18" s="107">
        <v>2201.54</v>
      </c>
    </row>
    <row r="19" spans="1:8" ht="33" customHeight="1">
      <c r="A19" s="173">
        <v>7</v>
      </c>
      <c r="B19" s="126"/>
      <c r="C19" s="53" t="s">
        <v>25</v>
      </c>
      <c r="D19" s="54" t="s">
        <v>45</v>
      </c>
      <c r="E19" s="110" t="s">
        <v>181</v>
      </c>
      <c r="F19" s="53" t="s">
        <v>203</v>
      </c>
      <c r="G19" s="108" t="s">
        <v>203</v>
      </c>
      <c r="H19" s="109">
        <v>53078.36</v>
      </c>
    </row>
    <row r="20" spans="1:8" ht="33" customHeight="1">
      <c r="A20" s="173">
        <v>8</v>
      </c>
      <c r="B20" s="292"/>
      <c r="C20" s="53" t="s">
        <v>25</v>
      </c>
      <c r="D20" s="54" t="s">
        <v>45</v>
      </c>
      <c r="E20" s="110" t="s">
        <v>181</v>
      </c>
      <c r="F20" s="53" t="s">
        <v>203</v>
      </c>
      <c r="G20" s="108" t="s">
        <v>203</v>
      </c>
      <c r="H20" s="111">
        <v>16731.64</v>
      </c>
    </row>
    <row r="21" spans="1:8" ht="117.75" customHeight="1">
      <c r="A21" s="362">
        <v>9</v>
      </c>
      <c r="B21" s="291" t="s">
        <v>26</v>
      </c>
      <c r="C21" s="53" t="s">
        <v>27</v>
      </c>
      <c r="D21" s="364" t="s">
        <v>28</v>
      </c>
      <c r="E21" s="110" t="s">
        <v>181</v>
      </c>
      <c r="F21" s="366" t="s">
        <v>29</v>
      </c>
      <c r="G21" s="54" t="s">
        <v>30</v>
      </c>
      <c r="H21" s="111">
        <v>1733953.25</v>
      </c>
    </row>
    <row r="22" spans="1:8" ht="114" customHeight="1">
      <c r="A22" s="363"/>
      <c r="B22" s="292"/>
      <c r="C22" s="53" t="s">
        <v>31</v>
      </c>
      <c r="D22" s="365"/>
      <c r="E22" s="110" t="s">
        <v>181</v>
      </c>
      <c r="F22" s="367"/>
      <c r="G22" s="53"/>
      <c r="H22" s="111">
        <v>735148</v>
      </c>
    </row>
    <row r="23" spans="1:8" ht="14.25" customHeight="1">
      <c r="A23" s="133" t="s">
        <v>212</v>
      </c>
      <c r="B23" s="134"/>
      <c r="C23" s="134"/>
      <c r="D23" s="134"/>
      <c r="E23" s="134"/>
      <c r="F23" s="134"/>
      <c r="G23" s="135"/>
      <c r="H23" s="64">
        <f>SUM(H13:H22)</f>
        <v>2679353.8200000003</v>
      </c>
    </row>
    <row r="24" spans="1:8" ht="18.75" customHeight="1">
      <c r="A24" s="345" t="s">
        <v>177</v>
      </c>
      <c r="B24" s="346"/>
      <c r="C24" s="346"/>
      <c r="D24" s="346"/>
      <c r="E24" s="346"/>
      <c r="F24" s="346"/>
      <c r="G24" s="346"/>
      <c r="H24" s="346"/>
    </row>
    <row r="25" spans="1:8" ht="12.75">
      <c r="A25" s="268">
        <v>1</v>
      </c>
      <c r="B25" s="291" t="s">
        <v>66</v>
      </c>
      <c r="C25" s="348" t="s">
        <v>25</v>
      </c>
      <c r="D25" s="349" t="s">
        <v>178</v>
      </c>
      <c r="E25" s="348" t="s">
        <v>90</v>
      </c>
      <c r="F25" s="350" t="s">
        <v>70</v>
      </c>
      <c r="G25" s="351" t="s">
        <v>71</v>
      </c>
      <c r="H25" s="354">
        <v>24479</v>
      </c>
    </row>
    <row r="26" spans="1:8" ht="23.25" customHeight="1">
      <c r="A26" s="268"/>
      <c r="B26" s="126"/>
      <c r="C26" s="348"/>
      <c r="D26" s="349"/>
      <c r="E26" s="348"/>
      <c r="F26" s="350"/>
      <c r="G26" s="352"/>
      <c r="H26" s="354"/>
    </row>
    <row r="27" spans="1:8" ht="76.5" customHeight="1">
      <c r="A27" s="268"/>
      <c r="B27" s="126"/>
      <c r="C27" s="348"/>
      <c r="D27" s="349"/>
      <c r="E27" s="348"/>
      <c r="F27" s="350"/>
      <c r="G27" s="353"/>
      <c r="H27" s="354"/>
    </row>
    <row r="28" spans="1:8" ht="163.5" customHeight="1">
      <c r="A28" s="68">
        <v>2</v>
      </c>
      <c r="B28" s="347"/>
      <c r="C28" s="15" t="s">
        <v>25</v>
      </c>
      <c r="D28" s="17" t="s">
        <v>47</v>
      </c>
      <c r="E28" s="15" t="s">
        <v>90</v>
      </c>
      <c r="F28" s="17" t="s">
        <v>48</v>
      </c>
      <c r="G28" s="17" t="s">
        <v>184</v>
      </c>
      <c r="H28" s="107">
        <v>133744.1</v>
      </c>
    </row>
    <row r="29" spans="1:8" ht="15.75" customHeight="1">
      <c r="A29" s="133" t="s">
        <v>212</v>
      </c>
      <c r="B29" s="134"/>
      <c r="C29" s="134"/>
      <c r="D29" s="134"/>
      <c r="E29" s="134"/>
      <c r="F29" s="134"/>
      <c r="G29" s="135"/>
      <c r="H29" s="62">
        <f>SUM(H25:H28)</f>
        <v>158223.1</v>
      </c>
    </row>
    <row r="30" spans="1:8" ht="18" customHeight="1">
      <c r="A30" s="136" t="s">
        <v>213</v>
      </c>
      <c r="B30" s="137"/>
      <c r="C30" s="137"/>
      <c r="D30" s="137"/>
      <c r="E30" s="137"/>
      <c r="F30" s="137"/>
      <c r="G30" s="138"/>
      <c r="H30" s="65">
        <f>H29+H23</f>
        <v>2837576.9200000004</v>
      </c>
    </row>
    <row r="31" spans="1:8" ht="18" customHeight="1">
      <c r="A31" s="3"/>
      <c r="B31" s="3"/>
      <c r="C31" s="3"/>
      <c r="D31" s="3"/>
      <c r="E31" s="3"/>
      <c r="F31" s="3"/>
      <c r="G31" s="3"/>
      <c r="H31" s="13"/>
    </row>
    <row r="32" spans="2:8" s="19" customFormat="1" ht="20.25" customHeight="1">
      <c r="B32" s="125" t="s">
        <v>296</v>
      </c>
      <c r="C32" s="125"/>
      <c r="D32" s="48" t="s">
        <v>234</v>
      </c>
      <c r="E32" s="31"/>
      <c r="F32" s="104" t="s">
        <v>233</v>
      </c>
      <c r="G32" s="48"/>
      <c r="H32" s="48" t="s">
        <v>234</v>
      </c>
    </row>
    <row r="33" spans="2:8" s="19" customFormat="1" ht="24" customHeight="1">
      <c r="B33" s="174" t="s">
        <v>235</v>
      </c>
      <c r="C33" s="154"/>
      <c r="D33" s="22"/>
      <c r="E33" s="31"/>
      <c r="F33" s="132" t="s">
        <v>236</v>
      </c>
      <c r="G33" s="193"/>
      <c r="H33" s="47">
        <f>SUM(H13,H14,H16,H17,H19,H20,H21,H22)</f>
        <v>2655852.96</v>
      </c>
    </row>
    <row r="34" spans="2:8" s="19" customFormat="1" ht="27.75" customHeight="1">
      <c r="B34" s="174" t="s">
        <v>237</v>
      </c>
      <c r="C34" s="154"/>
      <c r="D34" s="61"/>
      <c r="E34" s="31"/>
      <c r="F34" s="132" t="s">
        <v>238</v>
      </c>
      <c r="G34" s="193"/>
      <c r="H34" s="47">
        <v>0</v>
      </c>
    </row>
    <row r="35" spans="2:8" s="19" customFormat="1" ht="28.5" customHeight="1">
      <c r="B35" s="174" t="s">
        <v>239</v>
      </c>
      <c r="C35" s="154"/>
      <c r="D35" s="22"/>
      <c r="E35" s="31"/>
      <c r="F35" s="132" t="s">
        <v>240</v>
      </c>
      <c r="G35" s="193"/>
      <c r="H35" s="47">
        <v>0</v>
      </c>
    </row>
    <row r="36" spans="2:8" s="19" customFormat="1" ht="30.75" customHeight="1">
      <c r="B36" s="174" t="s">
        <v>241</v>
      </c>
      <c r="C36" s="154"/>
      <c r="D36" s="151">
        <v>1</v>
      </c>
      <c r="E36" s="31"/>
      <c r="F36" s="132" t="s">
        <v>242</v>
      </c>
      <c r="G36" s="193"/>
      <c r="H36" s="47">
        <f>SUM(H18)</f>
        <v>2201.54</v>
      </c>
    </row>
    <row r="37" spans="2:8" s="19" customFormat="1" ht="27" customHeight="1">
      <c r="B37" s="174" t="s">
        <v>243</v>
      </c>
      <c r="C37" s="154"/>
      <c r="D37" s="151"/>
      <c r="E37" s="31"/>
      <c r="F37" s="132" t="s">
        <v>244</v>
      </c>
      <c r="G37" s="193"/>
      <c r="H37" s="47">
        <f>SUM(H15,H25,H28)</f>
        <v>179522.42</v>
      </c>
    </row>
    <row r="38" spans="2:8" s="19" customFormat="1" ht="25.5" customHeight="1">
      <c r="B38" s="174" t="s">
        <v>245</v>
      </c>
      <c r="C38" s="154"/>
      <c r="D38" s="151"/>
      <c r="E38" s="31"/>
      <c r="F38" s="132" t="s">
        <v>246</v>
      </c>
      <c r="G38" s="193"/>
      <c r="H38" s="44">
        <f>SUM(H33:H37)</f>
        <v>2837576.92</v>
      </c>
    </row>
    <row r="39" spans="2:8" s="19" customFormat="1" ht="18" customHeight="1">
      <c r="B39" s="174" t="s">
        <v>247</v>
      </c>
      <c r="C39" s="154"/>
      <c r="D39" s="166" t="s">
        <v>166</v>
      </c>
      <c r="E39" s="31"/>
      <c r="G39" s="31"/>
      <c r="H39" s="42"/>
    </row>
    <row r="40" spans="2:8" s="19" customFormat="1" ht="16.5" customHeight="1">
      <c r="B40" s="174" t="s">
        <v>248</v>
      </c>
      <c r="C40" s="154"/>
      <c r="D40" s="166" t="s">
        <v>165</v>
      </c>
      <c r="E40" s="31"/>
      <c r="F40" s="34"/>
      <c r="G40" s="50"/>
      <c r="H40" s="51"/>
    </row>
    <row r="41" spans="2:8" s="19" customFormat="1" ht="17.25" customHeight="1">
      <c r="B41" s="174" t="s">
        <v>249</v>
      </c>
      <c r="C41" s="154"/>
      <c r="D41" s="151"/>
      <c r="E41" s="31"/>
      <c r="F41" s="34"/>
      <c r="G41" s="50"/>
      <c r="H41" s="51"/>
    </row>
    <row r="42" spans="2:8" s="19" customFormat="1" ht="15.75" customHeight="1">
      <c r="B42" s="174" t="s">
        <v>250</v>
      </c>
      <c r="C42" s="154"/>
      <c r="D42" s="151"/>
      <c r="E42" s="31"/>
      <c r="F42" s="335"/>
      <c r="G42" s="335"/>
      <c r="H42" s="52"/>
    </row>
    <row r="43" spans="2:8" s="19" customFormat="1" ht="17.25" customHeight="1">
      <c r="B43" s="174" t="s">
        <v>251</v>
      </c>
      <c r="C43" s="154"/>
      <c r="D43" s="151"/>
      <c r="E43" s="31"/>
      <c r="G43" s="31"/>
      <c r="H43" s="42"/>
    </row>
    <row r="44" spans="2:8" s="19" customFormat="1" ht="16.5" customHeight="1">
      <c r="B44" s="147" t="s">
        <v>252</v>
      </c>
      <c r="C44" s="158"/>
      <c r="D44" s="123"/>
      <c r="E44" s="31"/>
      <c r="G44" s="31"/>
      <c r="H44" s="42"/>
    </row>
    <row r="45" spans="2:8" s="19" customFormat="1" ht="15.75" customHeight="1">
      <c r="B45" s="131" t="s">
        <v>167</v>
      </c>
      <c r="C45" s="139"/>
      <c r="D45" s="123">
        <v>900</v>
      </c>
      <c r="E45" s="31"/>
      <c r="G45" s="31"/>
      <c r="H45" s="42"/>
    </row>
    <row r="46" ht="12" customHeight="1">
      <c r="A46" s="93"/>
    </row>
    <row r="47" spans="1:8" s="19" customFormat="1" ht="16.5" customHeight="1">
      <c r="A47" s="2" t="s">
        <v>99</v>
      </c>
      <c r="B47"/>
      <c r="C47"/>
      <c r="D47"/>
      <c r="E47"/>
      <c r="F47"/>
      <c r="G47"/>
      <c r="H47"/>
    </row>
    <row r="48" spans="1:8" s="19" customFormat="1" ht="12.75">
      <c r="A48" s="2"/>
      <c r="B48"/>
      <c r="C48"/>
      <c r="D48"/>
      <c r="E48"/>
      <c r="F48"/>
      <c r="G48"/>
      <c r="H48"/>
    </row>
    <row r="49" spans="1:8" ht="18.75" customHeight="1">
      <c r="A49" s="338" t="s">
        <v>170</v>
      </c>
      <c r="B49" s="339"/>
      <c r="C49" s="339"/>
      <c r="D49" s="339"/>
      <c r="E49" s="339"/>
      <c r="F49" s="339"/>
      <c r="G49" s="339"/>
      <c r="H49" s="339"/>
    </row>
    <row r="50" spans="1:8" ht="15.75" customHeight="1">
      <c r="A50" s="270" t="s">
        <v>92</v>
      </c>
      <c r="B50" s="248"/>
      <c r="C50" s="248"/>
      <c r="D50" s="248"/>
      <c r="E50" s="248"/>
      <c r="F50" s="248"/>
      <c r="G50" s="248"/>
      <c r="H50" s="248"/>
    </row>
    <row r="51" spans="1:8" s="19" customFormat="1" ht="12.75">
      <c r="A51"/>
      <c r="B51"/>
      <c r="C51"/>
      <c r="D51"/>
      <c r="E51"/>
      <c r="F51"/>
      <c r="G51"/>
      <c r="H51"/>
    </row>
    <row r="52" spans="1:8" s="19" customFormat="1" ht="14.25" customHeight="1">
      <c r="A52" s="336" t="s">
        <v>206</v>
      </c>
      <c r="B52" s="336"/>
      <c r="C52" s="336"/>
      <c r="D52" s="336"/>
      <c r="E52" s="336"/>
      <c r="F52" s="336"/>
      <c r="G52" s="336"/>
      <c r="H52" s="336"/>
    </row>
    <row r="53" spans="1:8" s="19" customFormat="1" ht="24.75" customHeight="1">
      <c r="A53" s="337" t="s">
        <v>1</v>
      </c>
      <c r="B53" s="337"/>
      <c r="C53" s="337"/>
      <c r="D53" s="337"/>
      <c r="E53" s="337"/>
      <c r="F53" s="337"/>
      <c r="G53" s="337"/>
      <c r="H53" s="337"/>
    </row>
    <row r="54" spans="1:8" s="19" customFormat="1" ht="21" customHeight="1">
      <c r="A54"/>
      <c r="B54"/>
      <c r="C54"/>
      <c r="D54"/>
      <c r="E54"/>
      <c r="F54"/>
      <c r="G54"/>
      <c r="H54"/>
    </row>
    <row r="55" spans="1:8" s="19" customFormat="1" ht="41.25" customHeight="1">
      <c r="A55" s="148" t="s">
        <v>207</v>
      </c>
      <c r="B55" s="148" t="s">
        <v>208</v>
      </c>
      <c r="C55" s="148" t="s">
        <v>209</v>
      </c>
      <c r="D55" s="148" t="s">
        <v>253</v>
      </c>
      <c r="E55" s="148" t="s">
        <v>254</v>
      </c>
      <c r="F55" s="224" t="s">
        <v>255</v>
      </c>
      <c r="G55" s="224"/>
      <c r="H55" s="329" t="s">
        <v>214</v>
      </c>
    </row>
    <row r="56" spans="1:8" s="19" customFormat="1" ht="27.75" customHeight="1">
      <c r="A56" s="148"/>
      <c r="B56" s="148"/>
      <c r="C56" s="148"/>
      <c r="D56" s="148"/>
      <c r="E56" s="148"/>
      <c r="F56" s="148" t="s">
        <v>211</v>
      </c>
      <c r="G56" s="148" t="s">
        <v>210</v>
      </c>
      <c r="H56" s="330"/>
    </row>
    <row r="57" spans="1:8" s="19" customFormat="1" ht="12.75">
      <c r="A57" s="39">
        <v>0</v>
      </c>
      <c r="B57" s="12">
        <v>1</v>
      </c>
      <c r="C57" s="12">
        <v>2</v>
      </c>
      <c r="D57" s="12">
        <v>3</v>
      </c>
      <c r="E57" s="12">
        <v>4</v>
      </c>
      <c r="F57" s="12">
        <v>5</v>
      </c>
      <c r="G57" s="12">
        <v>6</v>
      </c>
      <c r="H57" s="12">
        <v>7</v>
      </c>
    </row>
    <row r="58" spans="1:8" s="19" customFormat="1" ht="16.5" customHeight="1">
      <c r="A58" s="355" t="s">
        <v>172</v>
      </c>
      <c r="B58" s="355"/>
      <c r="C58" s="355"/>
      <c r="D58" s="355"/>
      <c r="E58" s="355"/>
      <c r="F58" s="355"/>
      <c r="G58" s="355"/>
      <c r="H58" s="355"/>
    </row>
    <row r="59" spans="1:8" s="46" customFormat="1" ht="14.25" customHeight="1">
      <c r="A59" s="32"/>
      <c r="B59" s="122"/>
      <c r="C59" s="16"/>
      <c r="D59" s="17"/>
      <c r="E59" s="16"/>
      <c r="F59" s="16"/>
      <c r="G59" s="16"/>
      <c r="H59" s="111"/>
    </row>
    <row r="60" spans="1:8" s="46" customFormat="1" ht="27" customHeight="1">
      <c r="A60" s="356" t="s">
        <v>212</v>
      </c>
      <c r="B60" s="356"/>
      <c r="C60" s="356"/>
      <c r="D60" s="356"/>
      <c r="E60" s="356"/>
      <c r="F60" s="356"/>
      <c r="G60" s="356"/>
      <c r="H60" s="64">
        <f>SUM(H59:H59)</f>
        <v>0</v>
      </c>
    </row>
    <row r="61" spans="1:8" s="46" customFormat="1" ht="12.75">
      <c r="A61" s="136" t="s">
        <v>177</v>
      </c>
      <c r="B61" s="137"/>
      <c r="C61" s="137"/>
      <c r="D61" s="137"/>
      <c r="E61" s="137"/>
      <c r="F61" s="137"/>
      <c r="G61" s="137"/>
      <c r="H61" s="137"/>
    </row>
    <row r="62" spans="1:8" s="46" customFormat="1" ht="57.75" customHeight="1">
      <c r="A62" s="16">
        <v>1</v>
      </c>
      <c r="B62" s="38"/>
      <c r="C62" s="16" t="s">
        <v>25</v>
      </c>
      <c r="D62" s="17" t="s">
        <v>46</v>
      </c>
      <c r="E62" s="16" t="s">
        <v>90</v>
      </c>
      <c r="F62" s="16" t="s">
        <v>203</v>
      </c>
      <c r="G62" s="16" t="s">
        <v>203</v>
      </c>
      <c r="H62" s="63">
        <v>17802.4</v>
      </c>
    </row>
    <row r="63" spans="1:8" s="46" customFormat="1" ht="27" customHeight="1">
      <c r="A63" s="357" t="s">
        <v>212</v>
      </c>
      <c r="B63" s="358"/>
      <c r="C63" s="358"/>
      <c r="D63" s="358"/>
      <c r="E63" s="358"/>
      <c r="F63" s="358"/>
      <c r="G63" s="359"/>
      <c r="H63" s="170">
        <f>SUM(H62:H62)</f>
        <v>17802.4</v>
      </c>
    </row>
    <row r="64" spans="1:8" s="46" customFormat="1" ht="30" customHeight="1">
      <c r="A64" s="345" t="s">
        <v>213</v>
      </c>
      <c r="B64" s="346"/>
      <c r="C64" s="346"/>
      <c r="D64" s="346"/>
      <c r="E64" s="346"/>
      <c r="F64" s="346"/>
      <c r="G64" s="310"/>
      <c r="H64" s="171">
        <f>H63+H60</f>
        <v>17802.4</v>
      </c>
    </row>
    <row r="65" spans="1:8" s="46" customFormat="1" ht="27" customHeight="1">
      <c r="A65" s="3"/>
      <c r="B65" s="3"/>
      <c r="C65" s="3"/>
      <c r="D65" s="3"/>
      <c r="E65" s="3"/>
      <c r="F65" s="3"/>
      <c r="G65" s="3"/>
      <c r="H65" s="13"/>
    </row>
    <row r="66" spans="1:8" s="46" customFormat="1" ht="30" customHeight="1">
      <c r="A66"/>
      <c r="B66"/>
      <c r="C66"/>
      <c r="D66"/>
      <c r="E66"/>
      <c r="F66"/>
      <c r="G66"/>
      <c r="H66"/>
    </row>
    <row r="67" spans="1:8" s="46" customFormat="1" ht="24.75" customHeight="1">
      <c r="A67" s="19"/>
      <c r="B67" s="213" t="s">
        <v>265</v>
      </c>
      <c r="C67" s="214"/>
      <c r="D67" s="48" t="s">
        <v>234</v>
      </c>
      <c r="E67" s="31"/>
      <c r="F67" s="104" t="s">
        <v>233</v>
      </c>
      <c r="G67" s="104"/>
      <c r="H67" s="48" t="s">
        <v>234</v>
      </c>
    </row>
    <row r="68" spans="1:8" s="46" customFormat="1" ht="19.5" customHeight="1">
      <c r="A68" s="19"/>
      <c r="B68" s="174" t="s">
        <v>235</v>
      </c>
      <c r="C68" s="360"/>
      <c r="D68" s="55"/>
      <c r="E68" s="31"/>
      <c r="F68" s="215" t="s">
        <v>236</v>
      </c>
      <c r="G68" s="193"/>
      <c r="H68" s="71">
        <f>SUM(H59)</f>
        <v>0</v>
      </c>
    </row>
    <row r="69" spans="1:8" s="46" customFormat="1" ht="30.75" customHeight="1">
      <c r="A69" s="19"/>
      <c r="B69" s="174" t="s">
        <v>237</v>
      </c>
      <c r="C69" s="154"/>
      <c r="D69" s="55"/>
      <c r="E69" s="31"/>
      <c r="F69" s="215" t="s">
        <v>238</v>
      </c>
      <c r="G69" s="193"/>
      <c r="H69" s="71">
        <v>0</v>
      </c>
    </row>
    <row r="70" spans="1:8" s="46" customFormat="1" ht="28.5" customHeight="1">
      <c r="A70" s="19"/>
      <c r="B70" s="174" t="s">
        <v>239</v>
      </c>
      <c r="C70" s="154"/>
      <c r="D70" s="55"/>
      <c r="E70" s="31"/>
      <c r="F70" s="215" t="s">
        <v>240</v>
      </c>
      <c r="G70" s="193"/>
      <c r="H70" s="71">
        <v>0</v>
      </c>
    </row>
    <row r="71" spans="1:8" s="46" customFormat="1" ht="30" customHeight="1">
      <c r="A71" s="19"/>
      <c r="B71" s="174" t="s">
        <v>241</v>
      </c>
      <c r="C71" s="154"/>
      <c r="D71" s="55"/>
      <c r="E71" s="31"/>
      <c r="F71" s="215" t="s">
        <v>242</v>
      </c>
      <c r="G71" s="193"/>
      <c r="H71" s="71">
        <v>0</v>
      </c>
    </row>
    <row r="72" spans="1:8" s="46" customFormat="1" ht="24.75" customHeight="1">
      <c r="A72" s="19"/>
      <c r="B72" s="174" t="s">
        <v>243</v>
      </c>
      <c r="C72" s="154"/>
      <c r="D72" s="55"/>
      <c r="E72" s="31"/>
      <c r="F72" s="215" t="s">
        <v>244</v>
      </c>
      <c r="G72" s="193"/>
      <c r="H72" s="71">
        <f>SUM(H62)</f>
        <v>17802.4</v>
      </c>
    </row>
    <row r="73" spans="1:8" s="46" customFormat="1" ht="28.5" customHeight="1">
      <c r="A73" s="19"/>
      <c r="B73" s="174" t="s">
        <v>245</v>
      </c>
      <c r="C73" s="154"/>
      <c r="D73" s="55"/>
      <c r="E73" s="31"/>
      <c r="F73" s="343" t="s">
        <v>246</v>
      </c>
      <c r="G73" s="344"/>
      <c r="H73" s="72">
        <f>SUM(H68:H72)</f>
        <v>17802.4</v>
      </c>
    </row>
    <row r="74" spans="1:8" s="46" customFormat="1" ht="20.25" customHeight="1">
      <c r="A74" s="19"/>
      <c r="B74" s="174" t="s">
        <v>247</v>
      </c>
      <c r="C74" s="154"/>
      <c r="D74" s="56"/>
      <c r="E74" s="31"/>
      <c r="F74" s="19"/>
      <c r="G74" s="31"/>
      <c r="H74" s="42"/>
    </row>
    <row r="75" spans="1:8" s="46" customFormat="1" ht="18.75" customHeight="1">
      <c r="A75" s="19"/>
      <c r="B75" s="174" t="s">
        <v>248</v>
      </c>
      <c r="C75" s="154"/>
      <c r="D75" s="166" t="s">
        <v>15</v>
      </c>
      <c r="E75" s="31"/>
      <c r="F75" s="34"/>
      <c r="G75" s="50"/>
      <c r="H75" s="69"/>
    </row>
    <row r="76" spans="1:8" s="46" customFormat="1" ht="16.5" customHeight="1">
      <c r="A76" s="19"/>
      <c r="B76" s="174" t="s">
        <v>249</v>
      </c>
      <c r="C76" s="154"/>
      <c r="D76" s="56"/>
      <c r="E76" s="31"/>
      <c r="F76" s="34"/>
      <c r="G76" s="50"/>
      <c r="H76" s="69"/>
    </row>
    <row r="77" spans="1:8" s="46" customFormat="1" ht="17.25" customHeight="1">
      <c r="A77" s="19"/>
      <c r="B77" s="174" t="s">
        <v>250</v>
      </c>
      <c r="C77" s="154"/>
      <c r="D77" s="22"/>
      <c r="E77" s="31"/>
      <c r="F77" s="34"/>
      <c r="G77" s="50"/>
      <c r="H77" s="70"/>
    </row>
    <row r="78" spans="1:8" s="46" customFormat="1" ht="27" customHeight="1">
      <c r="A78" s="19"/>
      <c r="B78" s="174" t="s">
        <v>251</v>
      </c>
      <c r="C78" s="154"/>
      <c r="D78" s="22"/>
      <c r="E78" s="31"/>
      <c r="F78" s="45"/>
      <c r="G78" s="50"/>
      <c r="H78" s="69"/>
    </row>
    <row r="79" ht="18.75" customHeight="1">
      <c r="A79" s="94"/>
    </row>
    <row r="80" spans="1:8" s="19" customFormat="1" ht="15.75">
      <c r="A80" s="1" t="s">
        <v>99</v>
      </c>
      <c r="B80"/>
      <c r="C80"/>
      <c r="D80"/>
      <c r="E80"/>
      <c r="F80"/>
      <c r="G80"/>
      <c r="H80"/>
    </row>
    <row r="81" spans="1:8" s="19" customFormat="1" ht="11.25" customHeight="1">
      <c r="A81" s="1"/>
      <c r="B81"/>
      <c r="C81"/>
      <c r="D81"/>
      <c r="E81"/>
      <c r="F81"/>
      <c r="G81"/>
      <c r="H81"/>
    </row>
    <row r="82" spans="1:8" ht="18.75" customHeight="1">
      <c r="A82" s="338" t="s">
        <v>170</v>
      </c>
      <c r="B82" s="339"/>
      <c r="C82" s="339"/>
      <c r="D82" s="339"/>
      <c r="E82" s="339"/>
      <c r="F82" s="339"/>
      <c r="G82" s="339"/>
      <c r="H82" s="339"/>
    </row>
    <row r="83" spans="1:8" ht="15.75" customHeight="1">
      <c r="A83" s="270" t="s">
        <v>92</v>
      </c>
      <c r="B83" s="248"/>
      <c r="C83" s="248"/>
      <c r="D83" s="248"/>
      <c r="E83" s="248"/>
      <c r="F83" s="248"/>
      <c r="G83" s="248"/>
      <c r="H83" s="248"/>
    </row>
    <row r="84" spans="1:8" s="19" customFormat="1" ht="12.75">
      <c r="A84"/>
      <c r="B84"/>
      <c r="C84"/>
      <c r="D84"/>
      <c r="E84"/>
      <c r="F84"/>
      <c r="G84"/>
      <c r="H84"/>
    </row>
    <row r="85" spans="1:8" s="19" customFormat="1" ht="14.25" customHeight="1">
      <c r="A85" s="336" t="s">
        <v>206</v>
      </c>
      <c r="B85" s="336"/>
      <c r="C85" s="336"/>
      <c r="D85" s="336"/>
      <c r="E85" s="336"/>
      <c r="F85" s="336"/>
      <c r="G85" s="336"/>
      <c r="H85" s="336"/>
    </row>
    <row r="86" spans="1:8" s="19" customFormat="1" ht="18" customHeight="1">
      <c r="A86" s="337" t="s">
        <v>2</v>
      </c>
      <c r="B86" s="337"/>
      <c r="C86" s="337"/>
      <c r="D86" s="337"/>
      <c r="E86" s="337"/>
      <c r="F86" s="337"/>
      <c r="G86" s="337"/>
      <c r="H86" s="337"/>
    </row>
    <row r="87" spans="1:8" s="19" customFormat="1" ht="21" customHeight="1">
      <c r="A87"/>
      <c r="B87"/>
      <c r="C87"/>
      <c r="D87"/>
      <c r="E87"/>
      <c r="F87"/>
      <c r="G87"/>
      <c r="H87"/>
    </row>
    <row r="88" spans="1:8" s="19" customFormat="1" ht="54" customHeight="1">
      <c r="A88" s="148" t="s">
        <v>207</v>
      </c>
      <c r="B88" s="148" t="s">
        <v>208</v>
      </c>
      <c r="C88" s="148" t="s">
        <v>209</v>
      </c>
      <c r="D88" s="148" t="s">
        <v>253</v>
      </c>
      <c r="E88" s="148" t="s">
        <v>254</v>
      </c>
      <c r="F88" s="224" t="s">
        <v>255</v>
      </c>
      <c r="G88" s="224"/>
      <c r="H88" s="329" t="s">
        <v>214</v>
      </c>
    </row>
    <row r="89" spans="1:8" s="19" customFormat="1" ht="39" customHeight="1">
      <c r="A89" s="148"/>
      <c r="B89" s="148"/>
      <c r="C89" s="148"/>
      <c r="D89" s="148"/>
      <c r="E89" s="148"/>
      <c r="F89" s="148" t="s">
        <v>211</v>
      </c>
      <c r="G89" s="148" t="s">
        <v>210</v>
      </c>
      <c r="H89" s="330"/>
    </row>
    <row r="90" spans="1:8" s="19" customFormat="1" ht="12.75">
      <c r="A90" s="39">
        <v>0</v>
      </c>
      <c r="B90" s="12">
        <v>1</v>
      </c>
      <c r="C90" s="12">
        <v>2</v>
      </c>
      <c r="D90" s="12">
        <v>3</v>
      </c>
      <c r="E90" s="12">
        <v>4</v>
      </c>
      <c r="F90" s="12">
        <v>5</v>
      </c>
      <c r="G90" s="12">
        <v>6</v>
      </c>
      <c r="H90" s="12">
        <v>7</v>
      </c>
    </row>
    <row r="91" spans="1:8" s="19" customFormat="1" ht="21" customHeight="1">
      <c r="A91" s="345" t="s">
        <v>172</v>
      </c>
      <c r="B91" s="346"/>
      <c r="C91" s="346"/>
      <c r="D91" s="346"/>
      <c r="E91" s="346"/>
      <c r="F91" s="346"/>
      <c r="G91" s="346"/>
      <c r="H91" s="310"/>
    </row>
    <row r="92" spans="1:8" s="46" customFormat="1" ht="64.5" customHeight="1">
      <c r="A92" s="32">
        <v>1</v>
      </c>
      <c r="B92" s="103"/>
      <c r="C92" s="16" t="s">
        <v>25</v>
      </c>
      <c r="D92" s="17" t="s">
        <v>32</v>
      </c>
      <c r="E92" s="16" t="s">
        <v>181</v>
      </c>
      <c r="F92" s="16"/>
      <c r="G92" s="16"/>
      <c r="H92" s="111">
        <v>1699999.49</v>
      </c>
    </row>
    <row r="93" spans="1:8" s="46" customFormat="1" ht="27" customHeight="1">
      <c r="A93" s="133" t="s">
        <v>212</v>
      </c>
      <c r="B93" s="134"/>
      <c r="C93" s="134"/>
      <c r="D93" s="134"/>
      <c r="E93" s="134"/>
      <c r="F93" s="134"/>
      <c r="G93" s="135"/>
      <c r="H93" s="64">
        <f>SUM(H92:H92)</f>
        <v>1699999.49</v>
      </c>
    </row>
    <row r="94" spans="1:8" s="46" customFormat="1" ht="22.5" customHeight="1">
      <c r="A94" s="345" t="s">
        <v>177</v>
      </c>
      <c r="B94" s="346"/>
      <c r="C94" s="346"/>
      <c r="D94" s="346"/>
      <c r="E94" s="346"/>
      <c r="F94" s="346"/>
      <c r="G94" s="346"/>
      <c r="H94" s="346"/>
    </row>
    <row r="95" spans="1:8" s="46" customFormat="1" ht="18" customHeight="1">
      <c r="A95" s="16"/>
      <c r="B95" s="38"/>
      <c r="C95" s="16"/>
      <c r="D95" s="17"/>
      <c r="E95" s="16"/>
      <c r="F95" s="16"/>
      <c r="G95" s="16"/>
      <c r="H95" s="63"/>
    </row>
    <row r="96" spans="1:8" s="46" customFormat="1" ht="27" customHeight="1">
      <c r="A96" s="133" t="s">
        <v>212</v>
      </c>
      <c r="B96" s="134"/>
      <c r="C96" s="134"/>
      <c r="D96" s="134"/>
      <c r="E96" s="134"/>
      <c r="F96" s="134"/>
      <c r="G96" s="135"/>
      <c r="H96" s="62">
        <f>SUM(H95:H95)</f>
        <v>0</v>
      </c>
    </row>
    <row r="97" spans="1:8" s="46" customFormat="1" ht="30" customHeight="1">
      <c r="A97" s="345" t="s">
        <v>213</v>
      </c>
      <c r="B97" s="346"/>
      <c r="C97" s="346"/>
      <c r="D97" s="346"/>
      <c r="E97" s="346"/>
      <c r="F97" s="346"/>
      <c r="G97" s="310"/>
      <c r="H97" s="171">
        <f>H96+H93</f>
        <v>1699999.49</v>
      </c>
    </row>
  </sheetData>
  <mergeCells count="85">
    <mergeCell ref="B21:B22"/>
    <mergeCell ref="D21:D22"/>
    <mergeCell ref="F21:F22"/>
    <mergeCell ref="H9:H10"/>
    <mergeCell ref="B77:C77"/>
    <mergeCell ref="B78:C78"/>
    <mergeCell ref="A4:H4"/>
    <mergeCell ref="A5:H5"/>
    <mergeCell ref="A6:H6"/>
    <mergeCell ref="A7:H7"/>
    <mergeCell ref="F9:G9"/>
    <mergeCell ref="A12:H12"/>
    <mergeCell ref="B13:B20"/>
    <mergeCell ref="A21:A22"/>
    <mergeCell ref="B73:C73"/>
    <mergeCell ref="B74:C74"/>
    <mergeCell ref="B75:C75"/>
    <mergeCell ref="B76:C76"/>
    <mergeCell ref="B71:C71"/>
    <mergeCell ref="F71:G71"/>
    <mergeCell ref="B72:C72"/>
    <mergeCell ref="F72:G72"/>
    <mergeCell ref="A63:G63"/>
    <mergeCell ref="A64:G64"/>
    <mergeCell ref="F73:G73"/>
    <mergeCell ref="B67:C67"/>
    <mergeCell ref="B68:C68"/>
    <mergeCell ref="F68:G68"/>
    <mergeCell ref="B69:C69"/>
    <mergeCell ref="F69:G69"/>
    <mergeCell ref="B70:C70"/>
    <mergeCell ref="F70:G70"/>
    <mergeCell ref="A96:G96"/>
    <mergeCell ref="A97:G97"/>
    <mergeCell ref="A49:H49"/>
    <mergeCell ref="A50:H50"/>
    <mergeCell ref="A52:H52"/>
    <mergeCell ref="A53:H53"/>
    <mergeCell ref="F55:G55"/>
    <mergeCell ref="A58:H58"/>
    <mergeCell ref="A60:G60"/>
    <mergeCell ref="A61:H61"/>
    <mergeCell ref="F88:G88"/>
    <mergeCell ref="A91:H91"/>
    <mergeCell ref="A93:G93"/>
    <mergeCell ref="A94:H94"/>
    <mergeCell ref="H88:H89"/>
    <mergeCell ref="A82:H82"/>
    <mergeCell ref="A83:H83"/>
    <mergeCell ref="A85:H85"/>
    <mergeCell ref="A86:H86"/>
    <mergeCell ref="A23:G23"/>
    <mergeCell ref="A24:H24"/>
    <mergeCell ref="A25:A27"/>
    <mergeCell ref="B25:B28"/>
    <mergeCell ref="C25:C27"/>
    <mergeCell ref="D25:D27"/>
    <mergeCell ref="E25:E27"/>
    <mergeCell ref="F25:F27"/>
    <mergeCell ref="G25:G27"/>
    <mergeCell ref="H25:H27"/>
    <mergeCell ref="A29:G29"/>
    <mergeCell ref="A30:G30"/>
    <mergeCell ref="B32:C32"/>
    <mergeCell ref="H55:H56"/>
    <mergeCell ref="B33:C33"/>
    <mergeCell ref="F33:G33"/>
    <mergeCell ref="B34:C34"/>
    <mergeCell ref="F34:G34"/>
    <mergeCell ref="B35:C35"/>
    <mergeCell ref="F35:G35"/>
    <mergeCell ref="B36:C36"/>
    <mergeCell ref="F36:G36"/>
    <mergeCell ref="B37:C37"/>
    <mergeCell ref="F37:G37"/>
    <mergeCell ref="B38:C38"/>
    <mergeCell ref="F38:G38"/>
    <mergeCell ref="B39:C39"/>
    <mergeCell ref="B40:C40"/>
    <mergeCell ref="B41:C41"/>
    <mergeCell ref="B42:C42"/>
    <mergeCell ref="F42:G42"/>
    <mergeCell ref="B43:C43"/>
    <mergeCell ref="B44:C44"/>
    <mergeCell ref="B45:C45"/>
  </mergeCells>
  <printOptions horizontalCentered="1"/>
  <pageMargins left="0.75" right="0.75" top="1" bottom="1" header="0.5" footer="0.5"/>
  <pageSetup horizontalDpi="300" verticalDpi="300" orientation="landscape" scale="90" r:id="rId1"/>
  <headerFooter alignWithMargins="0">
    <oddFooter>&amp;C&amp;P / &amp;N</oddFooter>
  </headerFooter>
  <rowBreaks count="5" manualBreakCount="5">
    <brk id="20" max="7" man="1"/>
    <brk id="27" max="7" man="1"/>
    <brk id="45" max="255" man="1"/>
    <brk id="66" max="255" man="1"/>
    <brk id="79" max="255" man="1"/>
  </rowBreaks>
</worksheet>
</file>

<file path=xl/worksheets/sheet3.xml><?xml version="1.0" encoding="utf-8"?>
<worksheet xmlns="http://schemas.openxmlformats.org/spreadsheetml/2006/main" xmlns:r="http://schemas.openxmlformats.org/officeDocument/2006/relationships">
  <dimension ref="A1:H97"/>
  <sheetViews>
    <sheetView view="pageBreakPreview" zoomScale="60" zoomScaleNormal="70" workbookViewId="0" topLeftCell="A1">
      <selection activeCell="A12" sqref="A12:H12"/>
    </sheetView>
  </sheetViews>
  <sheetFormatPr defaultColWidth="9.140625" defaultRowHeight="12.75"/>
  <cols>
    <col min="1" max="1" width="16.57421875" style="35" customWidth="1"/>
    <col min="2" max="2" width="20.421875" style="35" customWidth="1"/>
    <col min="3" max="3" width="13.57421875" style="35" customWidth="1"/>
    <col min="4" max="4" width="17.421875" style="35" customWidth="1"/>
    <col min="5" max="5" width="15.28125" style="35" customWidth="1"/>
    <col min="6" max="6" width="14.8515625" style="35" customWidth="1"/>
    <col min="7" max="7" width="16.7109375" style="35" customWidth="1"/>
    <col min="8" max="8" width="15.00390625" style="35" customWidth="1"/>
    <col min="9" max="16384" width="9.140625" style="35" customWidth="1"/>
  </cols>
  <sheetData>
    <row r="1" s="30" customFormat="1" ht="21" customHeight="1">
      <c r="A1" s="175" t="s">
        <v>230</v>
      </c>
    </row>
    <row r="2" spans="1:8" s="178" customFormat="1" ht="21" customHeight="1">
      <c r="A2" s="175" t="s">
        <v>98</v>
      </c>
      <c r="B2" s="176"/>
      <c r="C2" s="177"/>
      <c r="E2" s="177"/>
      <c r="G2" s="177"/>
      <c r="H2" s="179"/>
    </row>
    <row r="3" spans="1:8" s="178" customFormat="1" ht="15" customHeight="1">
      <c r="A3" s="175"/>
      <c r="B3" s="176"/>
      <c r="C3" s="177"/>
      <c r="E3" s="177"/>
      <c r="G3" s="177"/>
      <c r="H3" s="179"/>
    </row>
    <row r="4" spans="1:8" s="30" customFormat="1" ht="18.75" customHeight="1">
      <c r="A4" s="400" t="s">
        <v>257</v>
      </c>
      <c r="B4" s="401"/>
      <c r="C4" s="401"/>
      <c r="D4" s="401"/>
      <c r="E4" s="401"/>
      <c r="F4" s="401"/>
      <c r="G4" s="401"/>
      <c r="H4" s="401"/>
    </row>
    <row r="5" spans="1:8" s="30" customFormat="1" ht="15.75" customHeight="1">
      <c r="A5" s="400" t="s">
        <v>92</v>
      </c>
      <c r="B5" s="402"/>
      <c r="C5" s="402"/>
      <c r="D5" s="402"/>
      <c r="E5" s="402"/>
      <c r="F5" s="402"/>
      <c r="G5" s="402"/>
      <c r="H5" s="402"/>
    </row>
    <row r="6" s="30" customFormat="1" ht="11.25" customHeight="1"/>
    <row r="7" spans="1:8" s="30" customFormat="1" ht="16.5" customHeight="1">
      <c r="A7" s="403" t="s">
        <v>206</v>
      </c>
      <c r="B7" s="403"/>
      <c r="C7" s="403"/>
      <c r="D7" s="403"/>
      <c r="E7" s="403"/>
      <c r="F7" s="403"/>
      <c r="G7" s="403"/>
      <c r="H7" s="403"/>
    </row>
    <row r="8" spans="1:8" s="181" customFormat="1" ht="24.75" customHeight="1">
      <c r="A8" s="411" t="s">
        <v>232</v>
      </c>
      <c r="B8" s="411"/>
      <c r="C8" s="411"/>
      <c r="D8" s="411"/>
      <c r="E8" s="411"/>
      <c r="F8" s="411"/>
      <c r="G8" s="411"/>
      <c r="H8" s="411"/>
    </row>
    <row r="9" s="30" customFormat="1" ht="17.25" customHeight="1"/>
    <row r="10" spans="1:8" s="30" customFormat="1" ht="27.75" customHeight="1">
      <c r="A10" s="212" t="s">
        <v>207</v>
      </c>
      <c r="B10" s="212" t="s">
        <v>208</v>
      </c>
      <c r="C10" s="212" t="s">
        <v>209</v>
      </c>
      <c r="D10" s="212" t="s">
        <v>253</v>
      </c>
      <c r="E10" s="212" t="s">
        <v>254</v>
      </c>
      <c r="F10" s="405" t="s">
        <v>255</v>
      </c>
      <c r="G10" s="405"/>
      <c r="H10" s="368" t="s">
        <v>214</v>
      </c>
    </row>
    <row r="11" spans="1:8" s="30" customFormat="1" ht="15" customHeight="1">
      <c r="A11" s="212"/>
      <c r="B11" s="212"/>
      <c r="C11" s="212"/>
      <c r="D11" s="212"/>
      <c r="E11" s="212"/>
      <c r="F11" s="212" t="s">
        <v>211</v>
      </c>
      <c r="G11" s="212" t="s">
        <v>210</v>
      </c>
      <c r="H11" s="369"/>
    </row>
    <row r="12" spans="1:8" s="30" customFormat="1" ht="18" customHeight="1">
      <c r="A12" s="190">
        <v>0</v>
      </c>
      <c r="B12" s="184">
        <v>1</v>
      </c>
      <c r="C12" s="184">
        <v>2</v>
      </c>
      <c r="D12" s="184">
        <v>3</v>
      </c>
      <c r="E12" s="184">
        <v>4</v>
      </c>
      <c r="F12" s="184">
        <v>5</v>
      </c>
      <c r="G12" s="184">
        <v>6</v>
      </c>
      <c r="H12" s="184">
        <v>7</v>
      </c>
    </row>
    <row r="13" spans="1:8" s="30" customFormat="1" ht="23.25" customHeight="1">
      <c r="A13" s="412" t="s">
        <v>50</v>
      </c>
      <c r="B13" s="413"/>
      <c r="C13" s="413"/>
      <c r="D13" s="413"/>
      <c r="E13" s="413"/>
      <c r="F13" s="413"/>
      <c r="G13" s="413"/>
      <c r="H13" s="414"/>
    </row>
    <row r="14" spans="1:8" s="30" customFormat="1" ht="57.75" customHeight="1">
      <c r="A14" s="220">
        <v>1</v>
      </c>
      <c r="B14" s="217" t="s">
        <v>72</v>
      </c>
      <c r="C14" s="217" t="s">
        <v>261</v>
      </c>
      <c r="D14" s="217" t="s">
        <v>185</v>
      </c>
      <c r="E14" s="183" t="s">
        <v>291</v>
      </c>
      <c r="F14" s="218" t="s">
        <v>73</v>
      </c>
      <c r="G14" s="184">
        <v>12</v>
      </c>
      <c r="H14" s="117">
        <f>6653.97*4.2</f>
        <v>27946.674000000003</v>
      </c>
    </row>
    <row r="15" spans="1:8" s="30" customFormat="1" ht="119.25" customHeight="1">
      <c r="A15" s="370">
        <v>2</v>
      </c>
      <c r="B15" s="371" t="s">
        <v>33</v>
      </c>
      <c r="C15" s="374" t="s">
        <v>34</v>
      </c>
      <c r="D15" s="82" t="s">
        <v>289</v>
      </c>
      <c r="E15" s="221" t="s">
        <v>278</v>
      </c>
      <c r="F15" s="79" t="s">
        <v>105</v>
      </c>
      <c r="G15" s="18" t="s">
        <v>105</v>
      </c>
      <c r="H15" s="60">
        <v>421210</v>
      </c>
    </row>
    <row r="16" spans="1:8" s="30" customFormat="1" ht="74.25" customHeight="1">
      <c r="A16" s="314"/>
      <c r="B16" s="372"/>
      <c r="C16" s="144"/>
      <c r="D16" s="82" t="s">
        <v>35</v>
      </c>
      <c r="E16" s="221" t="s">
        <v>278</v>
      </c>
      <c r="F16" s="79" t="s">
        <v>107</v>
      </c>
      <c r="G16" s="18">
        <v>2</v>
      </c>
      <c r="H16" s="60">
        <v>122748.5</v>
      </c>
    </row>
    <row r="17" spans="1:8" s="30" customFormat="1" ht="36" customHeight="1">
      <c r="A17" s="314"/>
      <c r="B17" s="372"/>
      <c r="C17" s="144"/>
      <c r="D17" s="82" t="s">
        <v>36</v>
      </c>
      <c r="E17" s="221" t="s">
        <v>291</v>
      </c>
      <c r="F17" s="150" t="s">
        <v>105</v>
      </c>
      <c r="G17" s="18" t="s">
        <v>105</v>
      </c>
      <c r="H17" s="60">
        <v>20142.42</v>
      </c>
    </row>
    <row r="18" spans="1:8" s="30" customFormat="1" ht="36.75" customHeight="1">
      <c r="A18" s="314"/>
      <c r="B18" s="372"/>
      <c r="C18" s="144"/>
      <c r="D18" s="82" t="s">
        <v>109</v>
      </c>
      <c r="E18" s="221" t="s">
        <v>291</v>
      </c>
      <c r="F18" s="150" t="s">
        <v>105</v>
      </c>
      <c r="G18" s="18" t="s">
        <v>105</v>
      </c>
      <c r="H18" s="60">
        <v>457.12</v>
      </c>
    </row>
    <row r="19" spans="1:8" s="30" customFormat="1" ht="48.75" customHeight="1">
      <c r="A19" s="314"/>
      <c r="B19" s="372"/>
      <c r="C19" s="144"/>
      <c r="D19" s="82" t="s">
        <v>37</v>
      </c>
      <c r="E19" s="221" t="s">
        <v>291</v>
      </c>
      <c r="F19" s="150" t="s">
        <v>105</v>
      </c>
      <c r="G19" s="18" t="s">
        <v>105</v>
      </c>
      <c r="H19" s="60">
        <v>46692.74</v>
      </c>
    </row>
    <row r="20" spans="1:8" s="30" customFormat="1" ht="45.75" customHeight="1">
      <c r="A20" s="314"/>
      <c r="B20" s="372"/>
      <c r="C20" s="144"/>
      <c r="D20" s="82" t="s">
        <v>227</v>
      </c>
      <c r="E20" s="222" t="s">
        <v>291</v>
      </c>
      <c r="F20" s="150" t="s">
        <v>105</v>
      </c>
      <c r="G20" s="18" t="s">
        <v>105</v>
      </c>
      <c r="H20" s="60">
        <v>1233.08</v>
      </c>
    </row>
    <row r="21" spans="1:8" s="30" customFormat="1" ht="41.25" customHeight="1">
      <c r="A21" s="314"/>
      <c r="B21" s="372"/>
      <c r="C21" s="144"/>
      <c r="D21" s="82" t="s">
        <v>228</v>
      </c>
      <c r="E21" s="221" t="s">
        <v>291</v>
      </c>
      <c r="F21" s="150" t="s">
        <v>105</v>
      </c>
      <c r="G21" s="18" t="s">
        <v>105</v>
      </c>
      <c r="H21" s="60">
        <v>6902.42</v>
      </c>
    </row>
    <row r="22" spans="1:8" s="30" customFormat="1" ht="51.75" customHeight="1">
      <c r="A22" s="315"/>
      <c r="B22" s="373"/>
      <c r="C22" s="144"/>
      <c r="D22" s="82" t="s">
        <v>131</v>
      </c>
      <c r="E22" s="221" t="s">
        <v>291</v>
      </c>
      <c r="F22" s="150" t="s">
        <v>105</v>
      </c>
      <c r="G22" s="18" t="s">
        <v>105</v>
      </c>
      <c r="H22" s="60">
        <v>84994.69</v>
      </c>
    </row>
    <row r="23" spans="1:8" s="30" customFormat="1" ht="33.75" customHeight="1">
      <c r="A23" s="388" t="s">
        <v>74</v>
      </c>
      <c r="B23" s="389"/>
      <c r="C23" s="389"/>
      <c r="D23" s="389"/>
      <c r="E23" s="389"/>
      <c r="F23" s="389"/>
      <c r="G23" s="390"/>
      <c r="H23" s="188">
        <f>SUM(H14:H22)</f>
        <v>732327.6440000001</v>
      </c>
    </row>
    <row r="24" spans="1:8" s="30" customFormat="1" ht="31.5" customHeight="1">
      <c r="A24" s="412" t="s">
        <v>51</v>
      </c>
      <c r="B24" s="413"/>
      <c r="C24" s="413"/>
      <c r="D24" s="413"/>
      <c r="E24" s="413"/>
      <c r="F24" s="413"/>
      <c r="G24" s="413"/>
      <c r="H24" s="414"/>
    </row>
    <row r="25" spans="1:8" s="30" customFormat="1" ht="98.25" customHeight="1">
      <c r="A25" s="222">
        <v>1</v>
      </c>
      <c r="B25" s="218" t="s">
        <v>72</v>
      </c>
      <c r="C25" s="217" t="s">
        <v>261</v>
      </c>
      <c r="D25" s="218" t="s">
        <v>75</v>
      </c>
      <c r="E25" s="184" t="s">
        <v>90</v>
      </c>
      <c r="F25" s="184" t="s">
        <v>76</v>
      </c>
      <c r="G25" s="184" t="s">
        <v>77</v>
      </c>
      <c r="H25" s="117">
        <v>13124.99</v>
      </c>
    </row>
    <row r="26" spans="1:8" s="30" customFormat="1" ht="111" customHeight="1">
      <c r="A26" s="222">
        <v>2</v>
      </c>
      <c r="B26" s="218" t="s">
        <v>33</v>
      </c>
      <c r="C26" s="218" t="s">
        <v>34</v>
      </c>
      <c r="D26" s="218" t="s">
        <v>38</v>
      </c>
      <c r="E26" s="184" t="s">
        <v>90</v>
      </c>
      <c r="F26" s="184" t="s">
        <v>3</v>
      </c>
      <c r="G26" s="184" t="s">
        <v>39</v>
      </c>
      <c r="H26" s="191">
        <v>78822.27</v>
      </c>
    </row>
    <row r="27" spans="1:8" s="30" customFormat="1" ht="30.75" customHeight="1">
      <c r="A27" s="388" t="s">
        <v>78</v>
      </c>
      <c r="B27" s="389"/>
      <c r="C27" s="389"/>
      <c r="D27" s="389"/>
      <c r="E27" s="389"/>
      <c r="F27" s="389"/>
      <c r="G27" s="390"/>
      <c r="H27" s="188">
        <f>SUM(H25:H26)</f>
        <v>91947.26000000001</v>
      </c>
    </row>
    <row r="28" spans="1:8" s="30" customFormat="1" ht="32.25" customHeight="1">
      <c r="A28" s="391" t="s">
        <v>213</v>
      </c>
      <c r="B28" s="392"/>
      <c r="C28" s="392"/>
      <c r="D28" s="392"/>
      <c r="E28" s="392"/>
      <c r="F28" s="392"/>
      <c r="G28" s="393"/>
      <c r="H28" s="188">
        <f>H23+H27</f>
        <v>824274.9040000001</v>
      </c>
    </row>
    <row r="29" spans="1:8" s="30" customFormat="1" ht="27.75" customHeight="1">
      <c r="A29" s="96"/>
      <c r="B29" s="96"/>
      <c r="C29" s="96"/>
      <c r="D29" s="96"/>
      <c r="E29" s="96"/>
      <c r="F29" s="96"/>
      <c r="G29" s="96"/>
      <c r="H29" s="59"/>
    </row>
    <row r="30" spans="1:8" s="30" customFormat="1" ht="24" customHeight="1">
      <c r="A30" s="178"/>
      <c r="B30" s="386" t="s">
        <v>265</v>
      </c>
      <c r="C30" s="386"/>
      <c r="D30" s="195" t="s">
        <v>234</v>
      </c>
      <c r="E30" s="177"/>
      <c r="F30" s="223" t="s">
        <v>233</v>
      </c>
      <c r="G30" s="195"/>
      <c r="H30" s="195" t="s">
        <v>234</v>
      </c>
    </row>
    <row r="31" spans="1:8" s="30" customFormat="1" ht="24" customHeight="1">
      <c r="A31" s="178"/>
      <c r="B31" s="377" t="s">
        <v>235</v>
      </c>
      <c r="C31" s="378"/>
      <c r="D31" s="55"/>
      <c r="E31" s="177"/>
      <c r="F31" s="385" t="s">
        <v>236</v>
      </c>
      <c r="G31" s="383"/>
      <c r="H31" s="197">
        <f>H23</f>
        <v>732327.6440000001</v>
      </c>
    </row>
    <row r="32" spans="1:8" s="30" customFormat="1" ht="27" customHeight="1">
      <c r="A32" s="178"/>
      <c r="B32" s="377" t="s">
        <v>237</v>
      </c>
      <c r="C32" s="378"/>
      <c r="D32" s="55"/>
      <c r="E32" s="177"/>
      <c r="F32" s="385" t="s">
        <v>238</v>
      </c>
      <c r="G32" s="383"/>
      <c r="H32" s="197">
        <v>0</v>
      </c>
    </row>
    <row r="33" spans="1:8" s="30" customFormat="1" ht="26.25" customHeight="1">
      <c r="A33" s="178"/>
      <c r="B33" s="377" t="s">
        <v>239</v>
      </c>
      <c r="C33" s="378"/>
      <c r="D33" s="55"/>
      <c r="E33" s="177"/>
      <c r="F33" s="385" t="s">
        <v>240</v>
      </c>
      <c r="G33" s="383"/>
      <c r="H33" s="197">
        <v>0</v>
      </c>
    </row>
    <row r="34" spans="1:8" s="30" customFormat="1" ht="26.25" customHeight="1">
      <c r="A34" s="178"/>
      <c r="B34" s="377" t="s">
        <v>241</v>
      </c>
      <c r="C34" s="378"/>
      <c r="D34" s="55">
        <v>2</v>
      </c>
      <c r="E34" s="177"/>
      <c r="F34" s="385" t="s">
        <v>242</v>
      </c>
      <c r="G34" s="383"/>
      <c r="H34" s="197">
        <v>0</v>
      </c>
    </row>
    <row r="35" spans="1:8" s="30" customFormat="1" ht="24" customHeight="1">
      <c r="A35" s="178"/>
      <c r="B35" s="377" t="s">
        <v>243</v>
      </c>
      <c r="C35" s="378"/>
      <c r="D35" s="55"/>
      <c r="E35" s="177"/>
      <c r="F35" s="385" t="s">
        <v>244</v>
      </c>
      <c r="G35" s="383"/>
      <c r="H35" s="197">
        <f>SUM(H25:H26)</f>
        <v>91947.26000000001</v>
      </c>
    </row>
    <row r="36" spans="1:8" s="30" customFormat="1" ht="27" customHeight="1">
      <c r="A36" s="178"/>
      <c r="B36" s="377" t="s">
        <v>245</v>
      </c>
      <c r="C36" s="378"/>
      <c r="D36" s="55"/>
      <c r="E36" s="177"/>
      <c r="F36" s="385" t="s">
        <v>246</v>
      </c>
      <c r="G36" s="383"/>
      <c r="H36" s="198">
        <f>SUM(H31:H35)</f>
        <v>824274.9040000001</v>
      </c>
    </row>
    <row r="37" spans="1:8" s="30" customFormat="1" ht="18" customHeight="1">
      <c r="A37" s="178"/>
      <c r="B37" s="377" t="s">
        <v>247</v>
      </c>
      <c r="C37" s="378"/>
      <c r="D37" s="56" t="s">
        <v>77</v>
      </c>
      <c r="E37" s="177"/>
      <c r="F37" s="178"/>
      <c r="G37" s="177"/>
      <c r="H37" s="179"/>
    </row>
    <row r="38" spans="2:8" s="178" customFormat="1" ht="18.75" customHeight="1">
      <c r="B38" s="377" t="s">
        <v>248</v>
      </c>
      <c r="C38" s="378"/>
      <c r="D38" s="55"/>
      <c r="E38" s="177"/>
      <c r="F38" s="77"/>
      <c r="G38" s="91"/>
      <c r="H38" s="97"/>
    </row>
    <row r="39" spans="2:8" s="178" customFormat="1" ht="18" customHeight="1">
      <c r="B39" s="377" t="s">
        <v>249</v>
      </c>
      <c r="C39" s="378"/>
      <c r="D39" s="55"/>
      <c r="E39" s="177"/>
      <c r="F39" s="77"/>
      <c r="G39" s="91"/>
      <c r="H39" s="97"/>
    </row>
    <row r="40" spans="2:8" s="178" customFormat="1" ht="24" customHeight="1">
      <c r="B40" s="377" t="s">
        <v>250</v>
      </c>
      <c r="C40" s="378"/>
      <c r="D40" s="55"/>
      <c r="E40" s="177"/>
      <c r="F40" s="384"/>
      <c r="G40" s="384"/>
      <c r="H40" s="98"/>
    </row>
    <row r="41" spans="2:8" s="178" customFormat="1" ht="21.75" customHeight="1">
      <c r="B41" s="377" t="s">
        <v>251</v>
      </c>
      <c r="C41" s="378"/>
      <c r="D41" s="55"/>
      <c r="E41" s="177"/>
      <c r="G41" s="177"/>
      <c r="H41" s="179"/>
    </row>
    <row r="42" spans="1:8" ht="28.5" customHeight="1" hidden="1">
      <c r="A42" s="88"/>
      <c r="B42" s="88"/>
      <c r="C42" s="88"/>
      <c r="D42" s="88"/>
      <c r="E42" s="88"/>
      <c r="F42" s="88"/>
      <c r="G42" s="88"/>
      <c r="H42" s="88"/>
    </row>
    <row r="43" spans="1:8" ht="27" customHeight="1">
      <c r="A43" s="91"/>
      <c r="B43" s="87"/>
      <c r="C43" s="87"/>
      <c r="D43" s="87"/>
      <c r="E43" s="87"/>
      <c r="F43" s="87"/>
      <c r="G43" s="87"/>
      <c r="H43" s="87"/>
    </row>
    <row r="44" s="30" customFormat="1" ht="15.75">
      <c r="A44" s="199" t="s">
        <v>229</v>
      </c>
    </row>
    <row r="45" s="30" customFormat="1" ht="15.75">
      <c r="A45" s="199"/>
    </row>
    <row r="46" spans="1:8" s="30" customFormat="1" ht="18.75" customHeight="1">
      <c r="A46" s="400" t="s">
        <v>257</v>
      </c>
      <c r="B46" s="401"/>
      <c r="C46" s="401"/>
      <c r="D46" s="401"/>
      <c r="E46" s="401"/>
      <c r="F46" s="401"/>
      <c r="G46" s="401"/>
      <c r="H46" s="401"/>
    </row>
    <row r="47" spans="1:8" s="30" customFormat="1" ht="15.75" customHeight="1">
      <c r="A47" s="400" t="s">
        <v>92</v>
      </c>
      <c r="B47" s="402"/>
      <c r="C47" s="402"/>
      <c r="D47" s="402"/>
      <c r="E47" s="402"/>
      <c r="F47" s="402"/>
      <c r="G47" s="402"/>
      <c r="H47" s="402"/>
    </row>
    <row r="48" s="30" customFormat="1" ht="12.75"/>
    <row r="49" spans="1:8" s="30" customFormat="1" ht="19.5" customHeight="1">
      <c r="A49" s="403" t="s">
        <v>206</v>
      </c>
      <c r="B49" s="403"/>
      <c r="C49" s="403"/>
      <c r="D49" s="403"/>
      <c r="E49" s="403"/>
      <c r="F49" s="403"/>
      <c r="G49" s="403"/>
      <c r="H49" s="403"/>
    </row>
    <row r="50" spans="1:8" s="181" customFormat="1" ht="30" customHeight="1">
      <c r="A50" s="404" t="s">
        <v>1</v>
      </c>
      <c r="B50" s="404"/>
      <c r="C50" s="404"/>
      <c r="D50" s="404"/>
      <c r="E50" s="404"/>
      <c r="F50" s="404"/>
      <c r="G50" s="404"/>
      <c r="H50" s="404"/>
    </row>
    <row r="51" s="30" customFormat="1" ht="23.25" customHeight="1"/>
    <row r="52" spans="1:8" s="30" customFormat="1" ht="63" customHeight="1">
      <c r="A52" s="212" t="s">
        <v>207</v>
      </c>
      <c r="B52" s="212" t="s">
        <v>208</v>
      </c>
      <c r="C52" s="212" t="s">
        <v>209</v>
      </c>
      <c r="D52" s="212" t="s">
        <v>253</v>
      </c>
      <c r="E52" s="212" t="s">
        <v>254</v>
      </c>
      <c r="F52" s="405" t="s">
        <v>255</v>
      </c>
      <c r="G52" s="405"/>
      <c r="H52" s="212" t="s">
        <v>214</v>
      </c>
    </row>
    <row r="53" spans="1:8" s="30" customFormat="1" ht="28.5" customHeight="1" hidden="1">
      <c r="A53" s="212"/>
      <c r="B53" s="212"/>
      <c r="C53" s="212"/>
      <c r="D53" s="212"/>
      <c r="E53" s="212"/>
      <c r="F53" s="212" t="s">
        <v>211</v>
      </c>
      <c r="G53" s="212" t="s">
        <v>210</v>
      </c>
      <c r="H53" s="212"/>
    </row>
    <row r="54" spans="1:8" s="30" customFormat="1" ht="27" customHeight="1">
      <c r="A54" s="190">
        <v>0</v>
      </c>
      <c r="B54" s="184">
        <v>1</v>
      </c>
      <c r="C54" s="184">
        <v>2</v>
      </c>
      <c r="D54" s="184">
        <v>3</v>
      </c>
      <c r="E54" s="184">
        <v>4</v>
      </c>
      <c r="F54" s="184">
        <v>5</v>
      </c>
      <c r="G54" s="184">
        <v>6</v>
      </c>
      <c r="H54" s="184">
        <v>7</v>
      </c>
    </row>
    <row r="55" spans="1:8" s="30" customFormat="1" ht="19.5" customHeight="1">
      <c r="A55" s="399" t="s">
        <v>50</v>
      </c>
      <c r="B55" s="399"/>
      <c r="C55" s="399"/>
      <c r="D55" s="399"/>
      <c r="E55" s="399"/>
      <c r="F55" s="399"/>
      <c r="G55" s="399"/>
      <c r="H55" s="399"/>
    </row>
    <row r="56" spans="1:8" s="30" customFormat="1" ht="51">
      <c r="A56" s="216">
        <v>1</v>
      </c>
      <c r="B56" s="185" t="s">
        <v>72</v>
      </c>
      <c r="C56" s="184" t="s">
        <v>261</v>
      </c>
      <c r="D56" s="185" t="s">
        <v>93</v>
      </c>
      <c r="E56" s="184" t="s">
        <v>181</v>
      </c>
      <c r="F56" s="200" t="s">
        <v>64</v>
      </c>
      <c r="G56" s="184">
        <v>2800</v>
      </c>
      <c r="H56" s="191">
        <v>39468</v>
      </c>
    </row>
    <row r="57" spans="1:8" s="30" customFormat="1" ht="12.75">
      <c r="A57" s="396" t="s">
        <v>74</v>
      </c>
      <c r="B57" s="397"/>
      <c r="C57" s="397"/>
      <c r="D57" s="397"/>
      <c r="E57" s="397"/>
      <c r="F57" s="397"/>
      <c r="G57" s="398"/>
      <c r="H57" s="188">
        <f>SUM(H56:H56)</f>
        <v>39468</v>
      </c>
    </row>
    <row r="58" spans="1:8" s="30" customFormat="1" ht="12.75">
      <c r="A58" s="399" t="s">
        <v>51</v>
      </c>
      <c r="B58" s="399"/>
      <c r="C58" s="399"/>
      <c r="D58" s="399"/>
      <c r="E58" s="399"/>
      <c r="F58" s="399"/>
      <c r="G58" s="399"/>
      <c r="H58" s="399"/>
    </row>
    <row r="59" spans="1:8" s="30" customFormat="1" ht="12.75">
      <c r="A59" s="201"/>
      <c r="B59" s="202"/>
      <c r="C59" s="203"/>
      <c r="D59" s="202"/>
      <c r="E59" s="202"/>
      <c r="F59" s="202"/>
      <c r="G59" s="202"/>
      <c r="H59" s="117"/>
    </row>
    <row r="60" spans="1:8" s="30" customFormat="1" ht="12.75">
      <c r="A60" s="396" t="s">
        <v>78</v>
      </c>
      <c r="B60" s="397"/>
      <c r="C60" s="397"/>
      <c r="D60" s="397"/>
      <c r="E60" s="397"/>
      <c r="F60" s="397"/>
      <c r="G60" s="398"/>
      <c r="H60" s="188">
        <f>SUM(H59:H59)</f>
        <v>0</v>
      </c>
    </row>
    <row r="61" spans="1:8" s="30" customFormat="1" ht="12.75">
      <c r="A61" s="406" t="s">
        <v>213</v>
      </c>
      <c r="B61" s="407"/>
      <c r="C61" s="407"/>
      <c r="D61" s="407"/>
      <c r="E61" s="407"/>
      <c r="F61" s="407"/>
      <c r="G61" s="408"/>
      <c r="H61" s="188">
        <f>H57+H60</f>
        <v>39468</v>
      </c>
    </row>
    <row r="62" spans="1:8" s="30" customFormat="1" ht="12.75">
      <c r="A62" s="96"/>
      <c r="B62" s="96"/>
      <c r="C62" s="96"/>
      <c r="D62" s="96"/>
      <c r="E62" s="96"/>
      <c r="F62" s="96"/>
      <c r="G62" s="96"/>
      <c r="H62" s="59"/>
    </row>
    <row r="63" s="30" customFormat="1" ht="12.75"/>
    <row r="64" spans="2:8" s="178" customFormat="1" ht="22.5" customHeight="1">
      <c r="B64" s="409" t="s">
        <v>0</v>
      </c>
      <c r="C64" s="410"/>
      <c r="D64" s="195" t="s">
        <v>234</v>
      </c>
      <c r="E64" s="177"/>
      <c r="F64" s="223" t="s">
        <v>233</v>
      </c>
      <c r="G64" s="195"/>
      <c r="H64" s="195" t="s">
        <v>234</v>
      </c>
    </row>
    <row r="65" spans="2:8" s="178" customFormat="1" ht="22.5" customHeight="1">
      <c r="B65" s="387" t="s">
        <v>235</v>
      </c>
      <c r="C65" s="334"/>
      <c r="D65" s="55"/>
      <c r="E65" s="177"/>
      <c r="F65" s="383" t="s">
        <v>236</v>
      </c>
      <c r="G65" s="383"/>
      <c r="H65" s="204">
        <f>H57</f>
        <v>39468</v>
      </c>
    </row>
    <row r="66" spans="2:8" s="178" customFormat="1" ht="25.5" customHeight="1">
      <c r="B66" s="377" t="s">
        <v>237</v>
      </c>
      <c r="C66" s="378"/>
      <c r="D66" s="55"/>
      <c r="E66" s="177"/>
      <c r="F66" s="383" t="s">
        <v>238</v>
      </c>
      <c r="G66" s="383"/>
      <c r="H66" s="204">
        <v>0</v>
      </c>
    </row>
    <row r="67" spans="2:8" s="178" customFormat="1" ht="25.5" customHeight="1">
      <c r="B67" s="377" t="s">
        <v>239</v>
      </c>
      <c r="C67" s="378"/>
      <c r="D67" s="55"/>
      <c r="E67" s="177"/>
      <c r="F67" s="383" t="s">
        <v>240</v>
      </c>
      <c r="G67" s="383"/>
      <c r="H67" s="204">
        <v>0</v>
      </c>
    </row>
    <row r="68" spans="2:8" s="178" customFormat="1" ht="27.75" customHeight="1">
      <c r="B68" s="377" t="s">
        <v>241</v>
      </c>
      <c r="C68" s="378"/>
      <c r="D68" s="55"/>
      <c r="E68" s="177"/>
      <c r="F68" s="383" t="s">
        <v>242</v>
      </c>
      <c r="G68" s="383"/>
      <c r="H68" s="204">
        <f>H59</f>
        <v>0</v>
      </c>
    </row>
    <row r="69" spans="2:8" s="178" customFormat="1" ht="18.75" customHeight="1">
      <c r="B69" s="377" t="s">
        <v>243</v>
      </c>
      <c r="C69" s="378"/>
      <c r="D69" s="55"/>
      <c r="E69" s="177"/>
      <c r="F69" s="383" t="s">
        <v>244</v>
      </c>
      <c r="G69" s="383"/>
      <c r="H69" s="204">
        <v>0</v>
      </c>
    </row>
    <row r="70" spans="2:8" s="178" customFormat="1" ht="28.5" customHeight="1">
      <c r="B70" s="377" t="s">
        <v>245</v>
      </c>
      <c r="C70" s="378"/>
      <c r="D70" s="55"/>
      <c r="E70" s="177"/>
      <c r="F70" s="205" t="s">
        <v>246</v>
      </c>
      <c r="G70" s="205"/>
      <c r="H70" s="206">
        <f>SUM(H65:H69)</f>
        <v>39468</v>
      </c>
    </row>
    <row r="71" spans="2:8" s="178" customFormat="1" ht="17.25" customHeight="1">
      <c r="B71" s="377" t="s">
        <v>247</v>
      </c>
      <c r="C71" s="378"/>
      <c r="D71" s="56"/>
      <c r="E71" s="177"/>
      <c r="G71" s="177"/>
      <c r="H71" s="179"/>
    </row>
    <row r="72" spans="2:8" s="178" customFormat="1" ht="15.75" customHeight="1">
      <c r="B72" s="377" t="s">
        <v>248</v>
      </c>
      <c r="C72" s="378"/>
      <c r="D72" s="55"/>
      <c r="E72" s="177"/>
      <c r="F72" s="77"/>
      <c r="G72" s="91"/>
      <c r="H72" s="90"/>
    </row>
    <row r="73" spans="2:8" s="178" customFormat="1" ht="18" customHeight="1">
      <c r="B73" s="377" t="s">
        <v>249</v>
      </c>
      <c r="C73" s="378"/>
      <c r="D73" s="56"/>
      <c r="E73" s="177"/>
      <c r="F73" s="77"/>
      <c r="G73" s="91"/>
      <c r="H73" s="90"/>
    </row>
    <row r="74" spans="2:8" s="178" customFormat="1" ht="18" customHeight="1">
      <c r="B74" s="377" t="s">
        <v>250</v>
      </c>
      <c r="C74" s="378"/>
      <c r="D74" s="55"/>
      <c r="E74" s="177"/>
      <c r="F74" s="375"/>
      <c r="G74" s="376"/>
      <c r="H74" s="99"/>
    </row>
    <row r="75" spans="2:8" s="178" customFormat="1" ht="15.75" customHeight="1">
      <c r="B75" s="377" t="s">
        <v>251</v>
      </c>
      <c r="C75" s="378"/>
      <c r="D75" s="55"/>
      <c r="E75" s="177"/>
      <c r="F75" s="84"/>
      <c r="G75" s="91"/>
      <c r="H75" s="90"/>
    </row>
    <row r="76" spans="2:8" s="178" customFormat="1" ht="17.25" customHeight="1">
      <c r="B76" s="379" t="s">
        <v>259</v>
      </c>
      <c r="C76" s="380"/>
      <c r="D76" s="207"/>
      <c r="E76" s="177"/>
      <c r="G76" s="177"/>
      <c r="H76" s="179"/>
    </row>
    <row r="77" spans="2:8" s="178" customFormat="1" ht="16.5" customHeight="1">
      <c r="B77" s="381" t="s">
        <v>167</v>
      </c>
      <c r="C77" s="382"/>
      <c r="D77" s="207">
        <v>2800</v>
      </c>
      <c r="E77" s="177"/>
      <c r="G77" s="177"/>
      <c r="H77" s="179"/>
    </row>
    <row r="78" spans="2:8" s="178" customFormat="1" ht="21" customHeight="1">
      <c r="B78" s="129"/>
      <c r="C78" s="130"/>
      <c r="D78" s="92"/>
      <c r="E78" s="177"/>
      <c r="G78" s="177"/>
      <c r="H78" s="179"/>
    </row>
    <row r="79" s="30" customFormat="1" ht="20.25" customHeight="1">
      <c r="A79" s="199" t="s">
        <v>230</v>
      </c>
    </row>
    <row r="80" s="30" customFormat="1" ht="15.75">
      <c r="A80" s="199"/>
    </row>
    <row r="81" spans="1:8" s="30" customFormat="1" ht="18.75" customHeight="1">
      <c r="A81" s="400" t="s">
        <v>257</v>
      </c>
      <c r="B81" s="401"/>
      <c r="C81" s="401"/>
      <c r="D81" s="401"/>
      <c r="E81" s="401"/>
      <c r="F81" s="401"/>
      <c r="G81" s="401"/>
      <c r="H81" s="401"/>
    </row>
    <row r="82" spans="1:8" s="30" customFormat="1" ht="15.75" customHeight="1">
      <c r="A82" s="400" t="s">
        <v>92</v>
      </c>
      <c r="B82" s="402"/>
      <c r="C82" s="402"/>
      <c r="D82" s="402"/>
      <c r="E82" s="402"/>
      <c r="F82" s="402"/>
      <c r="G82" s="402"/>
      <c r="H82" s="402"/>
    </row>
    <row r="83" s="30" customFormat="1" ht="12.75"/>
    <row r="84" spans="1:8" s="30" customFormat="1" ht="19.5" customHeight="1">
      <c r="A84" s="403" t="s">
        <v>206</v>
      </c>
      <c r="B84" s="403"/>
      <c r="C84" s="403"/>
      <c r="D84" s="403"/>
      <c r="E84" s="403"/>
      <c r="F84" s="403"/>
      <c r="G84" s="403"/>
      <c r="H84" s="403"/>
    </row>
    <row r="85" spans="1:8" s="181" customFormat="1" ht="19.5" customHeight="1">
      <c r="A85" s="404" t="s">
        <v>2</v>
      </c>
      <c r="B85" s="404"/>
      <c r="C85" s="404"/>
      <c r="D85" s="404"/>
      <c r="E85" s="404"/>
      <c r="F85" s="404"/>
      <c r="G85" s="404"/>
      <c r="H85" s="404"/>
    </row>
    <row r="86" s="30" customFormat="1" ht="23.25" customHeight="1"/>
    <row r="87" spans="1:8" s="30" customFormat="1" ht="63" customHeight="1">
      <c r="A87" s="212" t="s">
        <v>207</v>
      </c>
      <c r="B87" s="212" t="s">
        <v>208</v>
      </c>
      <c r="C87" s="212" t="s">
        <v>209</v>
      </c>
      <c r="D87" s="212" t="s">
        <v>253</v>
      </c>
      <c r="E87" s="212" t="s">
        <v>254</v>
      </c>
      <c r="F87" s="405" t="s">
        <v>255</v>
      </c>
      <c r="G87" s="405"/>
      <c r="H87" s="212" t="s">
        <v>214</v>
      </c>
    </row>
    <row r="88" spans="1:8" s="30" customFormat="1" ht="28.5" customHeight="1" hidden="1">
      <c r="A88" s="212"/>
      <c r="B88" s="212"/>
      <c r="C88" s="212"/>
      <c r="D88" s="212"/>
      <c r="E88" s="212"/>
      <c r="F88" s="212" t="s">
        <v>211</v>
      </c>
      <c r="G88" s="212" t="s">
        <v>210</v>
      </c>
      <c r="H88" s="212"/>
    </row>
    <row r="89" spans="1:8" s="30" customFormat="1" ht="27" customHeight="1">
      <c r="A89" s="190">
        <v>0</v>
      </c>
      <c r="B89" s="184">
        <v>1</v>
      </c>
      <c r="C89" s="184">
        <v>2</v>
      </c>
      <c r="D89" s="184">
        <v>3</v>
      </c>
      <c r="E89" s="184">
        <v>4</v>
      </c>
      <c r="F89" s="184">
        <v>5</v>
      </c>
      <c r="G89" s="184">
        <v>6</v>
      </c>
      <c r="H89" s="184">
        <v>7</v>
      </c>
    </row>
    <row r="90" spans="1:8" s="30" customFormat="1" ht="19.5" customHeight="1">
      <c r="A90" s="394" t="s">
        <v>50</v>
      </c>
      <c r="B90" s="395"/>
      <c r="C90" s="395"/>
      <c r="D90" s="395"/>
      <c r="E90" s="395"/>
      <c r="F90" s="395"/>
      <c r="G90" s="395"/>
      <c r="H90" s="395"/>
    </row>
    <row r="91" spans="1:8" s="30" customFormat="1" ht="12.75">
      <c r="A91" s="396" t="s">
        <v>74</v>
      </c>
      <c r="B91" s="397"/>
      <c r="C91" s="397"/>
      <c r="D91" s="397"/>
      <c r="E91" s="397"/>
      <c r="F91" s="397"/>
      <c r="G91" s="398"/>
      <c r="H91" s="188">
        <v>0</v>
      </c>
    </row>
    <row r="92" spans="1:8" s="30" customFormat="1" ht="12.75">
      <c r="A92" s="399" t="s">
        <v>51</v>
      </c>
      <c r="B92" s="399"/>
      <c r="C92" s="399"/>
      <c r="D92" s="399"/>
      <c r="E92" s="399"/>
      <c r="F92" s="399"/>
      <c r="G92" s="399"/>
      <c r="H92" s="399"/>
    </row>
    <row r="93" spans="1:8" s="30" customFormat="1" ht="51">
      <c r="A93" s="201">
        <v>1</v>
      </c>
      <c r="B93" s="202" t="s">
        <v>231</v>
      </c>
      <c r="C93" s="203" t="s">
        <v>261</v>
      </c>
      <c r="D93" s="202" t="s">
        <v>65</v>
      </c>
      <c r="E93" s="202" t="s">
        <v>89</v>
      </c>
      <c r="F93" s="202" t="s">
        <v>256</v>
      </c>
      <c r="G93" s="202">
        <v>1</v>
      </c>
      <c r="H93" s="117">
        <v>42000</v>
      </c>
    </row>
    <row r="94" spans="1:8" s="30" customFormat="1" ht="12.75">
      <c r="A94" s="208"/>
      <c r="B94" s="209"/>
      <c r="C94" s="210"/>
      <c r="D94" s="209"/>
      <c r="E94" s="209"/>
      <c r="F94" s="209"/>
      <c r="G94" s="211"/>
      <c r="H94" s="117"/>
    </row>
    <row r="95" spans="1:8" s="30" customFormat="1" ht="12.75">
      <c r="A95" s="396" t="s">
        <v>78</v>
      </c>
      <c r="B95" s="397"/>
      <c r="C95" s="397"/>
      <c r="D95" s="397"/>
      <c r="E95" s="397"/>
      <c r="F95" s="397"/>
      <c r="G95" s="398"/>
      <c r="H95" s="188">
        <f>SUM(H93:H93)</f>
        <v>42000</v>
      </c>
    </row>
    <row r="96" spans="1:8" s="30" customFormat="1" ht="12.75">
      <c r="A96" s="406" t="s">
        <v>213</v>
      </c>
      <c r="B96" s="407"/>
      <c r="C96" s="407"/>
      <c r="D96" s="407"/>
      <c r="E96" s="407"/>
      <c r="F96" s="407"/>
      <c r="G96" s="408"/>
      <c r="H96" s="188">
        <f>H91+H95</f>
        <v>42000</v>
      </c>
    </row>
    <row r="97" spans="1:8" s="30" customFormat="1" ht="12.75">
      <c r="A97" s="96"/>
      <c r="B97" s="96"/>
      <c r="C97" s="96"/>
      <c r="D97" s="96"/>
      <c r="E97" s="96"/>
      <c r="F97" s="96"/>
      <c r="G97" s="96"/>
      <c r="H97" s="59"/>
    </row>
  </sheetData>
  <mergeCells count="73">
    <mergeCell ref="A4:H4"/>
    <mergeCell ref="A5:H5"/>
    <mergeCell ref="A60:G60"/>
    <mergeCell ref="A61:G61"/>
    <mergeCell ref="A7:H7"/>
    <mergeCell ref="A8:H8"/>
    <mergeCell ref="F10:G10"/>
    <mergeCell ref="A13:H13"/>
    <mergeCell ref="A23:G23"/>
    <mergeCell ref="A24:H24"/>
    <mergeCell ref="A95:G95"/>
    <mergeCell ref="A96:G96"/>
    <mergeCell ref="F52:G52"/>
    <mergeCell ref="A55:H55"/>
    <mergeCell ref="A57:G57"/>
    <mergeCell ref="A58:H58"/>
    <mergeCell ref="B64:C64"/>
    <mergeCell ref="B67:C67"/>
    <mergeCell ref="F67:G67"/>
    <mergeCell ref="F65:G65"/>
    <mergeCell ref="A92:H92"/>
    <mergeCell ref="A81:H81"/>
    <mergeCell ref="A82:H82"/>
    <mergeCell ref="A84:H84"/>
    <mergeCell ref="A85:H85"/>
    <mergeCell ref="F87:G87"/>
    <mergeCell ref="A27:G27"/>
    <mergeCell ref="A28:G28"/>
    <mergeCell ref="A90:H90"/>
    <mergeCell ref="A91:G91"/>
    <mergeCell ref="A46:H46"/>
    <mergeCell ref="A47:H47"/>
    <mergeCell ref="B66:C66"/>
    <mergeCell ref="F66:G66"/>
    <mergeCell ref="A49:H49"/>
    <mergeCell ref="A50:H50"/>
    <mergeCell ref="B30:C30"/>
    <mergeCell ref="B31:C31"/>
    <mergeCell ref="F31:G31"/>
    <mergeCell ref="B65:C65"/>
    <mergeCell ref="B32:C32"/>
    <mergeCell ref="F32:G32"/>
    <mergeCell ref="B33:C33"/>
    <mergeCell ref="F33:G33"/>
    <mergeCell ref="B34:C34"/>
    <mergeCell ref="F34:G34"/>
    <mergeCell ref="B35:C35"/>
    <mergeCell ref="F35:G35"/>
    <mergeCell ref="B36:C36"/>
    <mergeCell ref="F36:G36"/>
    <mergeCell ref="B37:C37"/>
    <mergeCell ref="B38:C38"/>
    <mergeCell ref="B39:C39"/>
    <mergeCell ref="B40:C40"/>
    <mergeCell ref="F40:G40"/>
    <mergeCell ref="B41:C41"/>
    <mergeCell ref="F68:G68"/>
    <mergeCell ref="B69:C69"/>
    <mergeCell ref="F69:G69"/>
    <mergeCell ref="B70:C70"/>
    <mergeCell ref="B68:C68"/>
    <mergeCell ref="B71:C71"/>
    <mergeCell ref="B72:C72"/>
    <mergeCell ref="B73:C73"/>
    <mergeCell ref="B74:C74"/>
    <mergeCell ref="F74:G74"/>
    <mergeCell ref="B75:C75"/>
    <mergeCell ref="B76:C76"/>
    <mergeCell ref="B77:C77"/>
    <mergeCell ref="H10:H11"/>
    <mergeCell ref="A15:A22"/>
    <mergeCell ref="B15:B22"/>
    <mergeCell ref="C15:C22"/>
  </mergeCells>
  <printOptions horizontalCentered="1"/>
  <pageMargins left="0.75" right="0.75" top="1" bottom="1" header="0.5" footer="0.5"/>
  <pageSetup horizontalDpi="300" verticalDpi="300" orientation="landscape" paperSize="9" scale="90" r:id="rId1"/>
  <headerFooter alignWithMargins="0">
    <oddFooter>&amp;C&amp;P / &amp;N</oddFooter>
  </headerFooter>
  <rowBreaks count="2" manualBreakCount="2">
    <brk id="62" max="255" man="1"/>
    <brk id="78" max="255" man="1"/>
  </rowBreaks>
</worksheet>
</file>

<file path=xl/worksheets/sheet4.xml><?xml version="1.0" encoding="utf-8"?>
<worksheet xmlns="http://schemas.openxmlformats.org/spreadsheetml/2006/main" xmlns:r="http://schemas.openxmlformats.org/officeDocument/2006/relationships">
  <dimension ref="A1:H93"/>
  <sheetViews>
    <sheetView view="pageBreakPreview" zoomScale="60" zoomScaleNormal="80" workbookViewId="0" topLeftCell="A65">
      <selection activeCell="D83" sqref="D83"/>
    </sheetView>
  </sheetViews>
  <sheetFormatPr defaultColWidth="9.140625" defaultRowHeight="12.75"/>
  <cols>
    <col min="1" max="1" width="14.7109375" style="35" customWidth="1"/>
    <col min="2" max="2" width="17.8515625" style="35" customWidth="1"/>
    <col min="3" max="3" width="20.421875" style="35" customWidth="1"/>
    <col min="4" max="4" width="15.28125" style="35" customWidth="1"/>
    <col min="5" max="5" width="12.57421875" style="35" customWidth="1"/>
    <col min="6" max="6" width="15.57421875" style="35" customWidth="1"/>
    <col min="7" max="7" width="15.8515625" style="35" customWidth="1"/>
    <col min="8" max="8" width="16.421875" style="35" customWidth="1"/>
    <col min="9" max="16384" width="9.140625" style="35" customWidth="1"/>
  </cols>
  <sheetData>
    <row r="1" s="30" customFormat="1" ht="12.75">
      <c r="A1" s="175" t="s">
        <v>155</v>
      </c>
    </row>
    <row r="2" spans="1:8" s="178" customFormat="1" ht="12.75">
      <c r="A2" s="175" t="s">
        <v>98</v>
      </c>
      <c r="B2" s="176"/>
      <c r="C2" s="177"/>
      <c r="E2" s="177"/>
      <c r="G2" s="177"/>
      <c r="H2" s="179"/>
    </row>
    <row r="3" spans="1:8" s="178" customFormat="1" ht="12.75">
      <c r="A3" s="175"/>
      <c r="B3" s="176"/>
      <c r="C3" s="177"/>
      <c r="E3" s="177"/>
      <c r="G3" s="177"/>
      <c r="H3" s="179"/>
    </row>
    <row r="4" spans="1:8" s="30" customFormat="1" ht="12.75">
      <c r="A4" s="433" t="s">
        <v>52</v>
      </c>
      <c r="B4" s="434"/>
      <c r="C4" s="434"/>
      <c r="D4" s="434"/>
      <c r="E4" s="434"/>
      <c r="F4" s="434"/>
      <c r="G4" s="434"/>
      <c r="H4" s="434"/>
    </row>
    <row r="5" spans="1:8" s="30" customFormat="1" ht="18.75" customHeight="1">
      <c r="A5" s="435" t="s">
        <v>92</v>
      </c>
      <c r="B5" s="436"/>
      <c r="C5" s="436"/>
      <c r="D5" s="436"/>
      <c r="E5" s="436"/>
      <c r="F5" s="436"/>
      <c r="G5" s="436"/>
      <c r="H5" s="436"/>
    </row>
    <row r="6" s="30" customFormat="1" ht="12.75">
      <c r="A6" s="175"/>
    </row>
    <row r="7" spans="1:8" s="30" customFormat="1" ht="15.75">
      <c r="A7" s="403" t="s">
        <v>206</v>
      </c>
      <c r="B7" s="403"/>
      <c r="C7" s="403"/>
      <c r="D7" s="403"/>
      <c r="E7" s="403"/>
      <c r="F7" s="403"/>
      <c r="G7" s="403"/>
      <c r="H7" s="403"/>
    </row>
    <row r="8" spans="1:8" s="181" customFormat="1" ht="15" customHeight="1">
      <c r="A8" s="411" t="s">
        <v>232</v>
      </c>
      <c r="B8" s="411"/>
      <c r="C8" s="411"/>
      <c r="D8" s="411"/>
      <c r="E8" s="411"/>
      <c r="F8" s="411"/>
      <c r="G8" s="411"/>
      <c r="H8" s="411"/>
    </row>
    <row r="9" s="30" customFormat="1" ht="15.75" customHeight="1"/>
    <row r="10" spans="1:8" s="30" customFormat="1" ht="54" customHeight="1">
      <c r="A10" s="24" t="s">
        <v>207</v>
      </c>
      <c r="B10" s="24" t="s">
        <v>208</v>
      </c>
      <c r="C10" s="24" t="s">
        <v>209</v>
      </c>
      <c r="D10" s="24" t="s">
        <v>253</v>
      </c>
      <c r="E10" s="25" t="s">
        <v>254</v>
      </c>
      <c r="F10" s="417" t="s">
        <v>255</v>
      </c>
      <c r="G10" s="417"/>
      <c r="H10" s="368" t="s">
        <v>214</v>
      </c>
    </row>
    <row r="11" spans="1:8" s="30" customFormat="1" ht="25.5">
      <c r="A11" s="27"/>
      <c r="B11" s="27"/>
      <c r="C11" s="27"/>
      <c r="D11" s="27"/>
      <c r="E11" s="28"/>
      <c r="F11" s="113" t="s">
        <v>211</v>
      </c>
      <c r="G11" s="26" t="s">
        <v>210</v>
      </c>
      <c r="H11" s="369"/>
    </row>
    <row r="12" spans="1:8" s="30" customFormat="1" ht="20.25" customHeight="1">
      <c r="A12" s="242">
        <v>0</v>
      </c>
      <c r="B12" s="243">
        <v>1</v>
      </c>
      <c r="C12" s="243">
        <v>2</v>
      </c>
      <c r="D12" s="243">
        <v>3</v>
      </c>
      <c r="E12" s="243">
        <v>4</v>
      </c>
      <c r="F12" s="184">
        <v>5</v>
      </c>
      <c r="G12" s="184">
        <v>6</v>
      </c>
      <c r="H12" s="184">
        <v>7</v>
      </c>
    </row>
    <row r="13" spans="1:8" s="30" customFormat="1" ht="12.75">
      <c r="A13" s="79"/>
      <c r="B13" s="79"/>
      <c r="C13" s="79"/>
      <c r="D13" s="79"/>
      <c r="E13" s="79"/>
      <c r="F13" s="79"/>
      <c r="G13" s="79"/>
      <c r="H13" s="79"/>
    </row>
    <row r="14" spans="1:8" s="30" customFormat="1" ht="17.25" customHeight="1">
      <c r="A14" s="437">
        <v>1</v>
      </c>
      <c r="B14" s="425" t="s">
        <v>186</v>
      </c>
      <c r="C14" s="425" t="s">
        <v>168</v>
      </c>
      <c r="D14" s="427" t="s">
        <v>187</v>
      </c>
      <c r="E14" s="429" t="s">
        <v>96</v>
      </c>
      <c r="F14" s="66" t="s">
        <v>79</v>
      </c>
      <c r="G14" s="114">
        <v>1</v>
      </c>
      <c r="H14" s="420">
        <v>800</v>
      </c>
    </row>
    <row r="15" spans="1:8" s="30" customFormat="1" ht="21" customHeight="1">
      <c r="A15" s="438"/>
      <c r="B15" s="426"/>
      <c r="C15" s="426"/>
      <c r="D15" s="428"/>
      <c r="E15" s="430"/>
      <c r="F15" s="66" t="s">
        <v>80</v>
      </c>
      <c r="G15" s="114">
        <v>20</v>
      </c>
      <c r="H15" s="421"/>
    </row>
    <row r="16" spans="1:8" s="30" customFormat="1" ht="33" customHeight="1">
      <c r="A16" s="221">
        <v>2</v>
      </c>
      <c r="B16" s="82" t="s">
        <v>188</v>
      </c>
      <c r="C16" s="221" t="s">
        <v>168</v>
      </c>
      <c r="D16" s="82" t="s">
        <v>262</v>
      </c>
      <c r="E16" s="29" t="s">
        <v>96</v>
      </c>
      <c r="F16" s="106" t="s">
        <v>189</v>
      </c>
      <c r="G16" s="114"/>
      <c r="H16" s="115">
        <v>15659.12</v>
      </c>
    </row>
    <row r="17" spans="1:8" s="30" customFormat="1" ht="27" customHeight="1">
      <c r="A17" s="232">
        <v>3</v>
      </c>
      <c r="B17" s="233" t="s">
        <v>263</v>
      </c>
      <c r="C17" s="221" t="s">
        <v>168</v>
      </c>
      <c r="D17" s="234" t="s">
        <v>191</v>
      </c>
      <c r="E17" s="29" t="s">
        <v>96</v>
      </c>
      <c r="F17" s="106" t="s">
        <v>264</v>
      </c>
      <c r="G17" s="114"/>
      <c r="H17" s="116">
        <v>3087</v>
      </c>
    </row>
    <row r="18" spans="1:8" s="30" customFormat="1" ht="12.75" customHeight="1">
      <c r="A18" s="422" t="s">
        <v>53</v>
      </c>
      <c r="B18" s="423"/>
      <c r="C18" s="423"/>
      <c r="D18" s="423"/>
      <c r="E18" s="423"/>
      <c r="F18" s="423"/>
      <c r="G18" s="424"/>
      <c r="H18" s="205"/>
    </row>
    <row r="19" spans="1:8" s="30" customFormat="1" ht="12.75">
      <c r="A19" s="186"/>
      <c r="B19" s="186"/>
      <c r="C19" s="186"/>
      <c r="D19" s="186"/>
      <c r="E19" s="186"/>
      <c r="F19" s="186"/>
      <c r="G19" s="186"/>
      <c r="H19" s="186"/>
    </row>
    <row r="20" spans="1:8" s="30" customFormat="1" ht="13.5" customHeight="1">
      <c r="A20" s="406" t="s">
        <v>213</v>
      </c>
      <c r="B20" s="407"/>
      <c r="C20" s="407"/>
      <c r="D20" s="407"/>
      <c r="E20" s="407"/>
      <c r="F20" s="407"/>
      <c r="G20" s="408"/>
      <c r="H20" s="236">
        <f>SUM(H14:H17)</f>
        <v>19546.120000000003</v>
      </c>
    </row>
    <row r="21" s="30" customFormat="1" ht="19.5" customHeight="1"/>
    <row r="22" spans="2:8" s="178" customFormat="1" ht="29.25" customHeight="1">
      <c r="B22" s="418" t="s">
        <v>265</v>
      </c>
      <c r="C22" s="419"/>
      <c r="D22" s="195" t="s">
        <v>234</v>
      </c>
      <c r="E22" s="177"/>
      <c r="F22" s="223" t="s">
        <v>233</v>
      </c>
      <c r="G22" s="195"/>
      <c r="H22" s="195" t="s">
        <v>234</v>
      </c>
    </row>
    <row r="23" spans="2:8" s="178" customFormat="1" ht="23.25" customHeight="1">
      <c r="B23" s="377" t="s">
        <v>235</v>
      </c>
      <c r="C23" s="378"/>
      <c r="D23" s="55"/>
      <c r="E23" s="177"/>
      <c r="F23" s="385" t="s">
        <v>236</v>
      </c>
      <c r="G23" s="383"/>
      <c r="H23" s="197">
        <f>SUM(H14:H17)</f>
        <v>19546.120000000003</v>
      </c>
    </row>
    <row r="24" spans="2:8" s="178" customFormat="1" ht="24.75" customHeight="1">
      <c r="B24" s="377" t="s">
        <v>237</v>
      </c>
      <c r="C24" s="378"/>
      <c r="D24" s="55"/>
      <c r="E24" s="177"/>
      <c r="F24" s="385" t="s">
        <v>238</v>
      </c>
      <c r="G24" s="383"/>
      <c r="H24" s="197">
        <v>0</v>
      </c>
    </row>
    <row r="25" spans="2:8" s="178" customFormat="1" ht="28.5" customHeight="1">
      <c r="B25" s="377" t="s">
        <v>239</v>
      </c>
      <c r="C25" s="378"/>
      <c r="D25" s="55"/>
      <c r="E25" s="177"/>
      <c r="F25" s="385" t="s">
        <v>240</v>
      </c>
      <c r="G25" s="383"/>
      <c r="H25" s="197">
        <v>0</v>
      </c>
    </row>
    <row r="26" spans="2:8" s="178" customFormat="1" ht="30.75" customHeight="1">
      <c r="B26" s="377" t="s">
        <v>241</v>
      </c>
      <c r="C26" s="378"/>
      <c r="D26" s="187"/>
      <c r="E26" s="177"/>
      <c r="F26" s="385" t="s">
        <v>242</v>
      </c>
      <c r="G26" s="383"/>
      <c r="H26" s="197">
        <v>0</v>
      </c>
    </row>
    <row r="27" spans="2:8" s="178" customFormat="1" ht="22.5" customHeight="1">
      <c r="B27" s="377" t="s">
        <v>243</v>
      </c>
      <c r="C27" s="378"/>
      <c r="D27" s="55"/>
      <c r="E27" s="177"/>
      <c r="F27" s="385" t="s">
        <v>244</v>
      </c>
      <c r="G27" s="383"/>
      <c r="H27" s="197">
        <v>0</v>
      </c>
    </row>
    <row r="28" spans="2:8" s="178" customFormat="1" ht="25.5" customHeight="1">
      <c r="B28" s="377" t="s">
        <v>245</v>
      </c>
      <c r="C28" s="378"/>
      <c r="D28" s="55"/>
      <c r="E28" s="177"/>
      <c r="F28" s="385" t="s">
        <v>246</v>
      </c>
      <c r="G28" s="383"/>
      <c r="H28" s="198">
        <f>SUM(H23:H27)</f>
        <v>19546.120000000003</v>
      </c>
    </row>
    <row r="29" spans="2:8" s="178" customFormat="1" ht="18" customHeight="1">
      <c r="B29" s="377" t="s">
        <v>247</v>
      </c>
      <c r="C29" s="378"/>
      <c r="D29" s="56" t="s">
        <v>221</v>
      </c>
      <c r="E29" s="177"/>
      <c r="G29" s="177"/>
      <c r="H29" s="179"/>
    </row>
    <row r="30" spans="2:8" s="178" customFormat="1" ht="16.5" customHeight="1">
      <c r="B30" s="377" t="s">
        <v>248</v>
      </c>
      <c r="C30" s="378"/>
      <c r="D30" s="55"/>
      <c r="E30" s="177"/>
      <c r="F30" s="77"/>
      <c r="G30" s="91"/>
      <c r="H30" s="97"/>
    </row>
    <row r="31" spans="2:8" s="178" customFormat="1" ht="17.25" customHeight="1">
      <c r="B31" s="377" t="s">
        <v>249</v>
      </c>
      <c r="C31" s="378"/>
      <c r="D31" s="55"/>
      <c r="E31" s="177"/>
      <c r="F31" s="77"/>
      <c r="G31" s="91"/>
      <c r="H31" s="97"/>
    </row>
    <row r="32" spans="2:8" s="178" customFormat="1" ht="15.75" customHeight="1">
      <c r="B32" s="377" t="s">
        <v>250</v>
      </c>
      <c r="C32" s="378"/>
      <c r="D32" s="55"/>
      <c r="E32" s="177"/>
      <c r="F32" s="384"/>
      <c r="G32" s="384"/>
      <c r="H32" s="98"/>
    </row>
    <row r="33" spans="2:8" s="178" customFormat="1" ht="17.25" customHeight="1">
      <c r="B33" s="377" t="s">
        <v>251</v>
      </c>
      <c r="C33" s="378"/>
      <c r="D33" s="55"/>
      <c r="E33" s="177"/>
      <c r="G33" s="177"/>
      <c r="H33" s="179"/>
    </row>
    <row r="34" spans="2:8" s="84" customFormat="1" ht="12.75">
      <c r="B34" s="439"/>
      <c r="C34" s="440"/>
      <c r="D34" s="92"/>
      <c r="E34" s="91"/>
      <c r="G34" s="91"/>
      <c r="H34" s="89"/>
    </row>
    <row r="35" s="30" customFormat="1" ht="21" customHeight="1">
      <c r="A35" s="175" t="s">
        <v>99</v>
      </c>
    </row>
    <row r="36" s="30" customFormat="1" ht="15" customHeight="1">
      <c r="A36" s="175"/>
    </row>
    <row r="37" spans="1:8" s="30" customFormat="1" ht="18" customHeight="1">
      <c r="A37" s="433" t="s">
        <v>52</v>
      </c>
      <c r="B37" s="434"/>
      <c r="C37" s="434"/>
      <c r="D37" s="434"/>
      <c r="E37" s="434"/>
      <c r="F37" s="434"/>
      <c r="G37" s="434"/>
      <c r="H37" s="434"/>
    </row>
    <row r="38" spans="1:8" s="30" customFormat="1" ht="18.75" customHeight="1">
      <c r="A38" s="435" t="s">
        <v>92</v>
      </c>
      <c r="B38" s="436"/>
      <c r="C38" s="436"/>
      <c r="D38" s="436"/>
      <c r="E38" s="436"/>
      <c r="F38" s="436"/>
      <c r="G38" s="436"/>
      <c r="H38" s="436"/>
    </row>
    <row r="39" s="30" customFormat="1" ht="12.75">
      <c r="A39" s="175"/>
    </row>
    <row r="40" spans="1:8" s="30" customFormat="1" ht="19.5" customHeight="1">
      <c r="A40" s="403" t="s">
        <v>206</v>
      </c>
      <c r="B40" s="403"/>
      <c r="C40" s="403"/>
      <c r="D40" s="403"/>
      <c r="E40" s="403"/>
      <c r="F40" s="403"/>
      <c r="G40" s="403"/>
      <c r="H40" s="403"/>
    </row>
    <row r="41" spans="1:8" s="181" customFormat="1" ht="15" customHeight="1">
      <c r="A41" s="411" t="s">
        <v>1</v>
      </c>
      <c r="B41" s="411"/>
      <c r="C41" s="411"/>
      <c r="D41" s="411"/>
      <c r="E41" s="411"/>
      <c r="F41" s="411"/>
      <c r="G41" s="411"/>
      <c r="H41" s="411"/>
    </row>
    <row r="42" s="30" customFormat="1" ht="15" customHeight="1"/>
    <row r="43" spans="1:8" s="30" customFormat="1" ht="63" customHeight="1">
      <c r="A43" s="24" t="s">
        <v>207</v>
      </c>
      <c r="B43" s="24" t="s">
        <v>208</v>
      </c>
      <c r="C43" s="24" t="s">
        <v>209</v>
      </c>
      <c r="D43" s="24" t="s">
        <v>253</v>
      </c>
      <c r="E43" s="25" t="s">
        <v>254</v>
      </c>
      <c r="F43" s="417" t="s">
        <v>255</v>
      </c>
      <c r="G43" s="417"/>
      <c r="H43" s="212" t="s">
        <v>214</v>
      </c>
    </row>
    <row r="44" spans="1:8" s="30" customFormat="1" ht="28.5" customHeight="1" hidden="1">
      <c r="A44" s="27"/>
      <c r="B44" s="27"/>
      <c r="C44" s="27"/>
      <c r="D44" s="27"/>
      <c r="E44" s="28"/>
      <c r="F44" s="113" t="s">
        <v>211</v>
      </c>
      <c r="G44" s="26" t="s">
        <v>210</v>
      </c>
      <c r="H44" s="27"/>
    </row>
    <row r="45" spans="1:8" s="30" customFormat="1" ht="27" customHeight="1">
      <c r="A45" s="190">
        <v>0</v>
      </c>
      <c r="B45" s="184">
        <v>1</v>
      </c>
      <c r="C45" s="184">
        <v>2</v>
      </c>
      <c r="D45" s="184">
        <v>3</v>
      </c>
      <c r="E45" s="184">
        <v>4</v>
      </c>
      <c r="F45" s="184">
        <v>5</v>
      </c>
      <c r="G45" s="184">
        <v>6</v>
      </c>
      <c r="H45" s="184">
        <v>7</v>
      </c>
    </row>
    <row r="46" spans="1:8" s="30" customFormat="1" ht="19.5" customHeight="1">
      <c r="A46" s="415"/>
      <c r="B46" s="416"/>
      <c r="C46" s="416"/>
      <c r="D46" s="416"/>
      <c r="E46" s="416"/>
      <c r="F46" s="416"/>
      <c r="G46" s="416"/>
      <c r="H46" s="416"/>
    </row>
    <row r="47" spans="1:8" s="30" customFormat="1" ht="27" customHeight="1">
      <c r="A47" s="150">
        <v>1</v>
      </c>
      <c r="B47" s="79" t="s">
        <v>190</v>
      </c>
      <c r="C47" s="231" t="s">
        <v>168</v>
      </c>
      <c r="D47" s="244" t="s">
        <v>40</v>
      </c>
      <c r="E47" s="29" t="s">
        <v>97</v>
      </c>
      <c r="F47" s="237" t="s">
        <v>192</v>
      </c>
      <c r="G47" s="245">
        <v>3</v>
      </c>
      <c r="H47" s="238">
        <v>17640</v>
      </c>
    </row>
    <row r="48" spans="1:8" s="30" customFormat="1" ht="29.25" customHeight="1">
      <c r="A48" s="239">
        <v>2</v>
      </c>
      <c r="B48" s="82" t="s">
        <v>188</v>
      </c>
      <c r="C48" s="231" t="s">
        <v>168</v>
      </c>
      <c r="D48" s="82" t="s">
        <v>262</v>
      </c>
      <c r="E48" s="106" t="s">
        <v>96</v>
      </c>
      <c r="F48" s="66" t="s">
        <v>189</v>
      </c>
      <c r="G48" s="114"/>
      <c r="H48" s="238">
        <v>44100</v>
      </c>
    </row>
    <row r="49" spans="1:8" s="30" customFormat="1" ht="12.75">
      <c r="A49" s="422" t="s">
        <v>53</v>
      </c>
      <c r="B49" s="423"/>
      <c r="C49" s="423"/>
      <c r="D49" s="423"/>
      <c r="E49" s="423"/>
      <c r="F49" s="423"/>
      <c r="G49" s="424"/>
      <c r="H49" s="205"/>
    </row>
    <row r="50" spans="1:8" s="30" customFormat="1" ht="12.75">
      <c r="A50" s="186"/>
      <c r="B50" s="186"/>
      <c r="C50" s="186"/>
      <c r="D50" s="186"/>
      <c r="E50" s="186"/>
      <c r="F50" s="186"/>
      <c r="G50" s="186"/>
      <c r="H50" s="186"/>
    </row>
    <row r="51" spans="1:8" s="30" customFormat="1" ht="12.75">
      <c r="A51" s="406" t="s">
        <v>213</v>
      </c>
      <c r="B51" s="407"/>
      <c r="C51" s="407"/>
      <c r="D51" s="407"/>
      <c r="E51" s="407"/>
      <c r="F51" s="407"/>
      <c r="G51" s="408"/>
      <c r="H51" s="236">
        <f>SUM(H47:H48)</f>
        <v>61740</v>
      </c>
    </row>
    <row r="52" s="30" customFormat="1" ht="12.75"/>
    <row r="53" s="30" customFormat="1" ht="12.75"/>
    <row r="54" spans="2:8" s="178" customFormat="1" ht="18.75" customHeight="1">
      <c r="B54" s="386" t="s">
        <v>265</v>
      </c>
      <c r="C54" s="386"/>
      <c r="D54" s="386"/>
      <c r="E54" s="177"/>
      <c r="F54" s="431" t="s">
        <v>233</v>
      </c>
      <c r="G54" s="431"/>
      <c r="H54" s="431"/>
    </row>
    <row r="55" spans="2:8" s="178" customFormat="1" ht="21.75" customHeight="1">
      <c r="B55" s="409" t="s">
        <v>258</v>
      </c>
      <c r="C55" s="410"/>
      <c r="D55" s="195" t="s">
        <v>234</v>
      </c>
      <c r="E55" s="177"/>
      <c r="F55" s="409" t="s">
        <v>234</v>
      </c>
      <c r="G55" s="409"/>
      <c r="H55" s="409"/>
    </row>
    <row r="56" spans="2:8" s="178" customFormat="1" ht="21" customHeight="1">
      <c r="B56" s="387" t="s">
        <v>235</v>
      </c>
      <c r="C56" s="432"/>
      <c r="D56" s="55"/>
      <c r="E56" s="177"/>
      <c r="F56" s="383" t="s">
        <v>236</v>
      </c>
      <c r="G56" s="383"/>
      <c r="H56" s="204">
        <v>44100</v>
      </c>
    </row>
    <row r="57" spans="2:8" s="178" customFormat="1" ht="25.5" customHeight="1">
      <c r="B57" s="377" t="s">
        <v>237</v>
      </c>
      <c r="C57" s="378"/>
      <c r="D57" s="55"/>
      <c r="E57" s="177"/>
      <c r="F57" s="383" t="s">
        <v>238</v>
      </c>
      <c r="G57" s="383"/>
      <c r="H57" s="204">
        <v>0</v>
      </c>
    </row>
    <row r="58" spans="2:8" s="178" customFormat="1" ht="28.5" customHeight="1">
      <c r="B58" s="377" t="s">
        <v>239</v>
      </c>
      <c r="C58" s="378"/>
      <c r="D58" s="55"/>
      <c r="E58" s="177"/>
      <c r="F58" s="383" t="s">
        <v>240</v>
      </c>
      <c r="G58" s="383"/>
      <c r="H58" s="204">
        <v>0</v>
      </c>
    </row>
    <row r="59" spans="2:8" s="178" customFormat="1" ht="27.75" customHeight="1">
      <c r="B59" s="377" t="s">
        <v>241</v>
      </c>
      <c r="C59" s="378"/>
      <c r="D59" s="55"/>
      <c r="E59" s="177"/>
      <c r="F59" s="383" t="s">
        <v>242</v>
      </c>
      <c r="G59" s="383"/>
      <c r="H59" s="204">
        <v>17640</v>
      </c>
    </row>
    <row r="60" spans="2:8" s="178" customFormat="1" ht="18.75" customHeight="1">
      <c r="B60" s="377" t="s">
        <v>243</v>
      </c>
      <c r="C60" s="378"/>
      <c r="D60" s="55"/>
      <c r="E60" s="177"/>
      <c r="F60" s="383" t="s">
        <v>244</v>
      </c>
      <c r="G60" s="383"/>
      <c r="H60" s="204"/>
    </row>
    <row r="61" spans="2:8" s="178" customFormat="1" ht="28.5" customHeight="1">
      <c r="B61" s="377" t="s">
        <v>245</v>
      </c>
      <c r="C61" s="378"/>
      <c r="D61" s="55"/>
      <c r="E61" s="177"/>
      <c r="F61" s="196" t="s">
        <v>246</v>
      </c>
      <c r="G61" s="205"/>
      <c r="H61" s="206">
        <v>61740</v>
      </c>
    </row>
    <row r="62" spans="2:8" s="178" customFormat="1" ht="17.25" customHeight="1">
      <c r="B62" s="377" t="s">
        <v>247</v>
      </c>
      <c r="C62" s="378"/>
      <c r="D62" s="56"/>
      <c r="E62" s="177"/>
      <c r="F62" s="84"/>
      <c r="G62" s="91"/>
      <c r="H62" s="89"/>
    </row>
    <row r="63" spans="2:8" s="178" customFormat="1" ht="15.75" customHeight="1">
      <c r="B63" s="377" t="s">
        <v>248</v>
      </c>
      <c r="C63" s="378"/>
      <c r="D63" s="55"/>
      <c r="E63" s="177"/>
      <c r="F63" s="77"/>
      <c r="G63" s="91"/>
      <c r="H63" s="90"/>
    </row>
    <row r="64" spans="2:8" s="178" customFormat="1" ht="18" customHeight="1">
      <c r="B64" s="377" t="s">
        <v>249</v>
      </c>
      <c r="C64" s="378"/>
      <c r="D64" s="56"/>
      <c r="E64" s="177"/>
      <c r="F64" s="77"/>
      <c r="G64" s="91"/>
      <c r="H64" s="90"/>
    </row>
    <row r="65" spans="2:8" s="178" customFormat="1" ht="18" customHeight="1">
      <c r="B65" s="377" t="s">
        <v>250</v>
      </c>
      <c r="C65" s="378"/>
      <c r="D65" s="55"/>
      <c r="E65" s="177"/>
      <c r="F65" s="375"/>
      <c r="G65" s="376"/>
      <c r="H65" s="99"/>
    </row>
    <row r="66" spans="2:8" s="178" customFormat="1" ht="15.75" customHeight="1">
      <c r="B66" s="377" t="s">
        <v>251</v>
      </c>
      <c r="C66" s="378"/>
      <c r="D66" s="55"/>
      <c r="E66" s="177"/>
      <c r="F66" s="84"/>
      <c r="G66" s="91"/>
      <c r="H66" s="90"/>
    </row>
    <row r="67" ht="22.5" customHeight="1"/>
    <row r="68" ht="16.5" customHeight="1">
      <c r="A68" s="77" t="s">
        <v>152</v>
      </c>
    </row>
    <row r="69" spans="1:8" s="30" customFormat="1" ht="19.5" customHeight="1">
      <c r="A69" s="403" t="s">
        <v>206</v>
      </c>
      <c r="B69" s="403"/>
      <c r="C69" s="403"/>
      <c r="D69" s="403"/>
      <c r="E69" s="403"/>
      <c r="F69" s="403"/>
      <c r="G69" s="403"/>
      <c r="H69" s="403"/>
    </row>
    <row r="70" spans="1:8" s="181" customFormat="1" ht="12.75" customHeight="1">
      <c r="A70" s="404" t="s">
        <v>2</v>
      </c>
      <c r="B70" s="404"/>
      <c r="C70" s="404"/>
      <c r="D70" s="404"/>
      <c r="E70" s="404"/>
      <c r="F70" s="404"/>
      <c r="G70" s="404"/>
      <c r="H70" s="404"/>
    </row>
    <row r="71" spans="1:8" s="30" customFormat="1" ht="54" customHeight="1">
      <c r="A71" s="212" t="s">
        <v>207</v>
      </c>
      <c r="B71" s="212" t="s">
        <v>208</v>
      </c>
      <c r="C71" s="212" t="s">
        <v>209</v>
      </c>
      <c r="D71" s="212" t="s">
        <v>253</v>
      </c>
      <c r="E71" s="212" t="s">
        <v>254</v>
      </c>
      <c r="F71" s="405" t="s">
        <v>255</v>
      </c>
      <c r="G71" s="405"/>
      <c r="H71" s="212" t="s">
        <v>214</v>
      </c>
    </row>
    <row r="72" spans="1:8" s="30" customFormat="1" ht="28.5" customHeight="1" hidden="1">
      <c r="A72" s="212"/>
      <c r="B72" s="212"/>
      <c r="C72" s="212"/>
      <c r="D72" s="212"/>
      <c r="E72" s="212"/>
      <c r="F72" s="212" t="s">
        <v>211</v>
      </c>
      <c r="G72" s="212" t="s">
        <v>210</v>
      </c>
      <c r="H72" s="212"/>
    </row>
    <row r="73" spans="1:8" s="30" customFormat="1" ht="18.75" customHeight="1">
      <c r="A73" s="190">
        <v>0</v>
      </c>
      <c r="B73" s="184">
        <v>1</v>
      </c>
      <c r="C73" s="184">
        <v>2</v>
      </c>
      <c r="D73" s="184">
        <v>3</v>
      </c>
      <c r="E73" s="184">
        <v>4</v>
      </c>
      <c r="F73" s="184">
        <v>5</v>
      </c>
      <c r="G73" s="184">
        <v>6</v>
      </c>
      <c r="H73" s="184">
        <v>7</v>
      </c>
    </row>
    <row r="74" spans="1:8" s="30" customFormat="1" ht="19.5" customHeight="1">
      <c r="A74" s="415"/>
      <c r="B74" s="416"/>
      <c r="C74" s="416"/>
      <c r="D74" s="416"/>
      <c r="E74" s="416"/>
      <c r="F74" s="416"/>
      <c r="G74" s="416"/>
      <c r="H74" s="416"/>
    </row>
    <row r="75" spans="1:8" s="30" customFormat="1" ht="39.75" customHeight="1">
      <c r="A75" s="239">
        <v>1</v>
      </c>
      <c r="B75" s="246" t="s">
        <v>153</v>
      </c>
      <c r="C75" s="230" t="s">
        <v>168</v>
      </c>
      <c r="D75" s="247" t="s">
        <v>154</v>
      </c>
      <c r="E75" s="240" t="s">
        <v>96</v>
      </c>
      <c r="F75" s="235"/>
      <c r="G75" s="241"/>
      <c r="H75" s="238">
        <v>8400</v>
      </c>
    </row>
    <row r="76" spans="1:8" s="30" customFormat="1" ht="15" customHeight="1">
      <c r="A76" s="422" t="s">
        <v>53</v>
      </c>
      <c r="B76" s="423"/>
      <c r="C76" s="423"/>
      <c r="D76" s="423"/>
      <c r="E76" s="423"/>
      <c r="F76" s="423"/>
      <c r="G76" s="424"/>
      <c r="H76" s="205"/>
    </row>
    <row r="77" spans="1:8" s="30" customFormat="1" ht="12.75">
      <c r="A77" s="406" t="s">
        <v>213</v>
      </c>
      <c r="B77" s="407"/>
      <c r="C77" s="407"/>
      <c r="D77" s="407"/>
      <c r="E77" s="407"/>
      <c r="F77" s="407"/>
      <c r="G77" s="408"/>
      <c r="H77" s="236">
        <f>SUM(H75:H75)</f>
        <v>8400</v>
      </c>
    </row>
    <row r="78" spans="1:8" s="30" customFormat="1" ht="12.75">
      <c r="A78" s="128"/>
      <c r="B78" s="192"/>
      <c r="C78" s="192"/>
      <c r="D78" s="192"/>
      <c r="E78" s="128"/>
      <c r="F78" s="192"/>
      <c r="G78" s="194"/>
      <c r="H78" s="236"/>
    </row>
    <row r="79" spans="2:8" s="178" customFormat="1" ht="21.75" customHeight="1">
      <c r="B79" s="409" t="s">
        <v>265</v>
      </c>
      <c r="C79" s="410"/>
      <c r="D79" s="195" t="s">
        <v>234</v>
      </c>
      <c r="E79" s="177"/>
      <c r="F79" s="223" t="s">
        <v>233</v>
      </c>
      <c r="G79" s="195"/>
      <c r="H79" s="195" t="s">
        <v>234</v>
      </c>
    </row>
    <row r="80" spans="2:8" s="178" customFormat="1" ht="21" customHeight="1">
      <c r="B80" s="387" t="s">
        <v>235</v>
      </c>
      <c r="C80" s="432"/>
      <c r="D80" s="55"/>
      <c r="E80" s="177"/>
      <c r="F80" s="383" t="s">
        <v>236</v>
      </c>
      <c r="G80" s="383"/>
      <c r="H80" s="204">
        <v>8400</v>
      </c>
    </row>
    <row r="81" spans="2:8" s="178" customFormat="1" ht="20.25" customHeight="1">
      <c r="B81" s="377" t="s">
        <v>237</v>
      </c>
      <c r="C81" s="378"/>
      <c r="D81" s="55"/>
      <c r="E81" s="177"/>
      <c r="F81" s="383" t="s">
        <v>238</v>
      </c>
      <c r="G81" s="383"/>
      <c r="H81" s="204">
        <v>0</v>
      </c>
    </row>
    <row r="82" spans="2:8" s="178" customFormat="1" ht="18.75" customHeight="1">
      <c r="B82" s="377" t="s">
        <v>239</v>
      </c>
      <c r="C82" s="378"/>
      <c r="D82" s="55"/>
      <c r="E82" s="177"/>
      <c r="F82" s="383" t="s">
        <v>240</v>
      </c>
      <c r="G82" s="383"/>
      <c r="H82" s="204">
        <v>0</v>
      </c>
    </row>
    <row r="83" spans="2:8" s="178" customFormat="1" ht="27.75" customHeight="1">
      <c r="B83" s="377" t="s">
        <v>241</v>
      </c>
      <c r="C83" s="378"/>
      <c r="D83" s="55"/>
      <c r="E83" s="177"/>
      <c r="F83" s="383" t="s">
        <v>242</v>
      </c>
      <c r="G83" s="383"/>
      <c r="H83" s="204"/>
    </row>
    <row r="84" spans="2:8" s="178" customFormat="1" ht="18.75" customHeight="1">
      <c r="B84" s="377" t="s">
        <v>243</v>
      </c>
      <c r="C84" s="378"/>
      <c r="D84" s="55"/>
      <c r="E84" s="177"/>
      <c r="F84" s="383" t="s">
        <v>244</v>
      </c>
      <c r="G84" s="383"/>
      <c r="H84" s="204"/>
    </row>
    <row r="85" spans="2:8" s="178" customFormat="1" ht="26.25" customHeight="1">
      <c r="B85" s="377" t="s">
        <v>245</v>
      </c>
      <c r="C85" s="378"/>
      <c r="D85" s="55"/>
      <c r="E85" s="177"/>
      <c r="F85" s="205" t="s">
        <v>246</v>
      </c>
      <c r="G85" s="205"/>
      <c r="H85" s="206">
        <v>8400</v>
      </c>
    </row>
    <row r="86" spans="2:8" s="178" customFormat="1" ht="17.25" customHeight="1">
      <c r="B86" s="377" t="s">
        <v>247</v>
      </c>
      <c r="C86" s="378"/>
      <c r="D86" s="56"/>
      <c r="E86" s="177"/>
      <c r="G86" s="177"/>
      <c r="H86" s="179"/>
    </row>
    <row r="87" spans="2:8" s="178" customFormat="1" ht="15.75" customHeight="1">
      <c r="B87" s="377" t="s">
        <v>248</v>
      </c>
      <c r="C87" s="378"/>
      <c r="D87" s="55"/>
      <c r="E87" s="177"/>
      <c r="F87" s="77"/>
      <c r="G87" s="91"/>
      <c r="H87" s="90"/>
    </row>
    <row r="88" spans="2:8" s="178" customFormat="1" ht="18" customHeight="1">
      <c r="B88" s="377" t="s">
        <v>249</v>
      </c>
      <c r="C88" s="378"/>
      <c r="D88" s="56"/>
      <c r="E88" s="177"/>
      <c r="F88" s="77"/>
      <c r="G88" s="91"/>
      <c r="H88" s="90"/>
    </row>
    <row r="89" spans="2:8" s="178" customFormat="1" ht="18" customHeight="1">
      <c r="B89" s="377" t="s">
        <v>250</v>
      </c>
      <c r="C89" s="378"/>
      <c r="D89" s="55"/>
      <c r="E89" s="177"/>
      <c r="F89" s="375"/>
      <c r="G89" s="376"/>
      <c r="H89" s="99"/>
    </row>
    <row r="90" spans="2:8" s="178" customFormat="1" ht="15.75" customHeight="1">
      <c r="B90" s="377" t="s">
        <v>251</v>
      </c>
      <c r="C90" s="378"/>
      <c r="D90" s="55"/>
      <c r="E90" s="177"/>
      <c r="F90" s="84"/>
      <c r="G90" s="91"/>
      <c r="H90" s="90"/>
    </row>
    <row r="91" ht="15.75">
      <c r="A91" s="93"/>
    </row>
    <row r="92" spans="1:8" ht="19.5" customHeight="1">
      <c r="A92" s="146"/>
      <c r="B92" s="146"/>
      <c r="C92" s="146"/>
      <c r="D92" s="146"/>
      <c r="E92" s="146"/>
      <c r="F92" s="146"/>
      <c r="G92" s="146"/>
      <c r="H92" s="146"/>
    </row>
    <row r="93" spans="1:8" s="100" customFormat="1" ht="30" customHeight="1">
      <c r="A93" s="441"/>
      <c r="B93" s="441"/>
      <c r="C93" s="441"/>
      <c r="D93" s="441"/>
      <c r="E93" s="441"/>
      <c r="F93" s="441"/>
      <c r="G93" s="441"/>
      <c r="H93" s="441"/>
    </row>
  </sheetData>
  <mergeCells count="89">
    <mergeCell ref="B79:C79"/>
    <mergeCell ref="B80:C80"/>
    <mergeCell ref="F80:G80"/>
    <mergeCell ref="A92:H92"/>
    <mergeCell ref="A93:H93"/>
    <mergeCell ref="B81:C81"/>
    <mergeCell ref="F81:G81"/>
    <mergeCell ref="B82:C82"/>
    <mergeCell ref="F82:G82"/>
    <mergeCell ref="A38:H38"/>
    <mergeCell ref="A40:H40"/>
    <mergeCell ref="A37:H37"/>
    <mergeCell ref="B58:C58"/>
    <mergeCell ref="F58:G58"/>
    <mergeCell ref="A41:H41"/>
    <mergeCell ref="F10:G10"/>
    <mergeCell ref="A14:A15"/>
    <mergeCell ref="B14:B15"/>
    <mergeCell ref="B34:C34"/>
    <mergeCell ref="A4:H4"/>
    <mergeCell ref="A5:H5"/>
    <mergeCell ref="A7:H7"/>
    <mergeCell ref="A8:H8"/>
    <mergeCell ref="A77:G77"/>
    <mergeCell ref="F56:G56"/>
    <mergeCell ref="B57:C57"/>
    <mergeCell ref="F57:G57"/>
    <mergeCell ref="B59:C59"/>
    <mergeCell ref="F59:G59"/>
    <mergeCell ref="B60:C60"/>
    <mergeCell ref="F60:G60"/>
    <mergeCell ref="B61:C61"/>
    <mergeCell ref="B62:C62"/>
    <mergeCell ref="B55:C55"/>
    <mergeCell ref="F55:H55"/>
    <mergeCell ref="B56:C56"/>
    <mergeCell ref="A76:G76"/>
    <mergeCell ref="B63:C63"/>
    <mergeCell ref="B64:C64"/>
    <mergeCell ref="B65:C65"/>
    <mergeCell ref="F65:G65"/>
    <mergeCell ref="B66:C66"/>
    <mergeCell ref="A49:G49"/>
    <mergeCell ref="A51:G51"/>
    <mergeCell ref="B54:D54"/>
    <mergeCell ref="F54:H54"/>
    <mergeCell ref="B22:C22"/>
    <mergeCell ref="H14:H15"/>
    <mergeCell ref="A18:G18"/>
    <mergeCell ref="A20:G20"/>
    <mergeCell ref="C14:C15"/>
    <mergeCell ref="D14:D15"/>
    <mergeCell ref="E14:E15"/>
    <mergeCell ref="B23:C23"/>
    <mergeCell ref="F23:G23"/>
    <mergeCell ref="B24:C24"/>
    <mergeCell ref="F24:G24"/>
    <mergeCell ref="B25:C25"/>
    <mergeCell ref="F25:G25"/>
    <mergeCell ref="B26:C26"/>
    <mergeCell ref="F26:G26"/>
    <mergeCell ref="B27:C27"/>
    <mergeCell ref="F27:G27"/>
    <mergeCell ref="B28:C28"/>
    <mergeCell ref="F28:G28"/>
    <mergeCell ref="B29:C29"/>
    <mergeCell ref="B30:C30"/>
    <mergeCell ref="B31:C31"/>
    <mergeCell ref="B32:C32"/>
    <mergeCell ref="F32:G32"/>
    <mergeCell ref="B33:C33"/>
    <mergeCell ref="B83:C83"/>
    <mergeCell ref="F83:G83"/>
    <mergeCell ref="A69:H69"/>
    <mergeCell ref="A70:H70"/>
    <mergeCell ref="F71:G71"/>
    <mergeCell ref="A74:H74"/>
    <mergeCell ref="F43:G43"/>
    <mergeCell ref="A46:H46"/>
    <mergeCell ref="H10:H11"/>
    <mergeCell ref="B90:C90"/>
    <mergeCell ref="B85:C85"/>
    <mergeCell ref="B86:C86"/>
    <mergeCell ref="B87:C87"/>
    <mergeCell ref="B88:C88"/>
    <mergeCell ref="B84:C84"/>
    <mergeCell ref="F84:G84"/>
    <mergeCell ref="B89:C89"/>
    <mergeCell ref="F89:G89"/>
  </mergeCells>
  <printOptions/>
  <pageMargins left="0.75" right="0.75" top="1" bottom="1" header="0.5" footer="0.5"/>
  <pageSetup horizontalDpi="300" verticalDpi="300" orientation="landscape" paperSize="9" r:id="rId1"/>
  <headerFooter alignWithMargins="0">
    <oddFooter>&amp;C&amp;P / &amp;N</oddFooter>
  </headerFooter>
  <rowBreaks count="4" manualBreakCount="4">
    <brk id="21" max="255" man="1"/>
    <brk id="34" max="255" man="1"/>
    <brk id="53" max="7" man="1"/>
    <brk id="67" max="255" man="1"/>
  </rowBreaks>
</worksheet>
</file>

<file path=xl/worksheets/sheet5.xml><?xml version="1.0" encoding="utf-8"?>
<worksheet xmlns="http://schemas.openxmlformats.org/spreadsheetml/2006/main" xmlns:r="http://schemas.openxmlformats.org/officeDocument/2006/relationships">
  <dimension ref="A1:H89"/>
  <sheetViews>
    <sheetView view="pageBreakPreview" zoomScale="60" zoomScaleNormal="80" workbookViewId="0" topLeftCell="A47">
      <selection activeCell="H72" sqref="H72:H73"/>
    </sheetView>
  </sheetViews>
  <sheetFormatPr defaultColWidth="9.140625" defaultRowHeight="12.75"/>
  <cols>
    <col min="1" max="1" width="16.140625" style="35" customWidth="1"/>
    <col min="2" max="2" width="12.57421875" style="35" customWidth="1"/>
    <col min="3" max="3" width="21.140625" style="35" customWidth="1"/>
    <col min="4" max="4" width="21.421875" style="35" customWidth="1"/>
    <col min="5" max="5" width="13.140625" style="35" customWidth="1"/>
    <col min="6" max="6" width="15.00390625" style="35" customWidth="1"/>
    <col min="7" max="7" width="16.7109375" style="35" customWidth="1"/>
    <col min="8" max="8" width="14.8515625" style="35" customWidth="1"/>
    <col min="9" max="16384" width="9.140625" style="35" customWidth="1"/>
  </cols>
  <sheetData>
    <row r="1" s="30" customFormat="1" ht="12.75">
      <c r="A1" s="175" t="s">
        <v>155</v>
      </c>
    </row>
    <row r="2" spans="1:8" s="178" customFormat="1" ht="12.75">
      <c r="A2" s="175" t="s">
        <v>98</v>
      </c>
      <c r="B2" s="176"/>
      <c r="C2" s="177"/>
      <c r="E2" s="177"/>
      <c r="G2" s="177"/>
      <c r="H2" s="179"/>
    </row>
    <row r="3" spans="1:8" s="30" customFormat="1" ht="19.5" customHeight="1">
      <c r="A3" s="400" t="s">
        <v>194</v>
      </c>
      <c r="B3" s="401"/>
      <c r="C3" s="401"/>
      <c r="D3" s="401"/>
      <c r="E3" s="401"/>
      <c r="F3" s="401"/>
      <c r="G3" s="401"/>
      <c r="H3" s="401"/>
    </row>
    <row r="4" spans="1:8" s="30" customFormat="1" ht="19.5" customHeight="1">
      <c r="A4" s="445" t="s">
        <v>171</v>
      </c>
      <c r="B4" s="446"/>
      <c r="C4" s="446"/>
      <c r="D4" s="446"/>
      <c r="E4" s="446"/>
      <c r="F4" s="446"/>
      <c r="G4" s="446"/>
      <c r="H4" s="446"/>
    </row>
    <row r="5" s="30" customFormat="1" ht="16.5" customHeight="1"/>
    <row r="6" spans="1:8" s="30" customFormat="1" ht="18" customHeight="1">
      <c r="A6" s="403" t="s">
        <v>206</v>
      </c>
      <c r="B6" s="403"/>
      <c r="C6" s="403"/>
      <c r="D6" s="403"/>
      <c r="E6" s="403"/>
      <c r="F6" s="403"/>
      <c r="G6" s="403"/>
      <c r="H6" s="403"/>
    </row>
    <row r="7" spans="1:8" s="181" customFormat="1" ht="15" customHeight="1">
      <c r="A7" s="411" t="s">
        <v>232</v>
      </c>
      <c r="B7" s="411"/>
      <c r="C7" s="411"/>
      <c r="D7" s="411"/>
      <c r="E7" s="411"/>
      <c r="F7" s="411"/>
      <c r="G7" s="411"/>
      <c r="H7" s="411"/>
    </row>
    <row r="8" s="30" customFormat="1" ht="12.75" customHeight="1"/>
    <row r="9" spans="1:8" s="30" customFormat="1" ht="57" customHeight="1">
      <c r="A9" s="212" t="s">
        <v>207</v>
      </c>
      <c r="B9" s="212" t="s">
        <v>208</v>
      </c>
      <c r="C9" s="212" t="s">
        <v>209</v>
      </c>
      <c r="D9" s="212" t="s">
        <v>61</v>
      </c>
      <c r="E9" s="212" t="s">
        <v>62</v>
      </c>
      <c r="F9" s="405" t="s">
        <v>63</v>
      </c>
      <c r="G9" s="405"/>
      <c r="H9" s="212" t="s">
        <v>214</v>
      </c>
    </row>
    <row r="10" spans="1:8" s="30" customFormat="1" ht="27" customHeight="1">
      <c r="A10" s="212"/>
      <c r="B10" s="212"/>
      <c r="C10" s="212"/>
      <c r="D10" s="212"/>
      <c r="E10" s="212"/>
      <c r="F10" s="212" t="s">
        <v>211</v>
      </c>
      <c r="G10" s="212" t="s">
        <v>210</v>
      </c>
      <c r="H10" s="212"/>
    </row>
    <row r="11" spans="1:8" s="30" customFormat="1" ht="12" customHeight="1">
      <c r="A11" s="189">
        <v>0</v>
      </c>
      <c r="B11" s="183">
        <v>1</v>
      </c>
      <c r="C11" s="183">
        <v>2</v>
      </c>
      <c r="D11" s="183">
        <v>3</v>
      </c>
      <c r="E11" s="183">
        <v>4</v>
      </c>
      <c r="F11" s="183">
        <v>5</v>
      </c>
      <c r="G11" s="183">
        <v>6</v>
      </c>
      <c r="H11" s="183">
        <v>7</v>
      </c>
    </row>
    <row r="12" spans="1:8" s="30" customFormat="1" ht="24.75" customHeight="1">
      <c r="A12" s="470" t="s">
        <v>55</v>
      </c>
      <c r="B12" s="470"/>
      <c r="C12" s="470"/>
      <c r="D12" s="470"/>
      <c r="E12" s="470"/>
      <c r="F12" s="470"/>
      <c r="G12" s="470"/>
      <c r="H12" s="470"/>
    </row>
    <row r="13" spans="1:8" s="30" customFormat="1" ht="54.75" customHeight="1">
      <c r="A13" s="280">
        <v>1</v>
      </c>
      <c r="B13" s="459" t="s">
        <v>84</v>
      </c>
      <c r="C13" s="300" t="s">
        <v>266</v>
      </c>
      <c r="D13" s="82" t="s">
        <v>56</v>
      </c>
      <c r="E13" s="29" t="s">
        <v>181</v>
      </c>
      <c r="F13" s="29" t="s">
        <v>203</v>
      </c>
      <c r="G13" s="29" t="s">
        <v>203</v>
      </c>
      <c r="H13" s="286">
        <v>170333.8</v>
      </c>
    </row>
    <row r="14" spans="1:8" s="30" customFormat="1" ht="51.75" customHeight="1">
      <c r="A14" s="221">
        <v>2</v>
      </c>
      <c r="B14" s="459"/>
      <c r="C14" s="285" t="s">
        <v>266</v>
      </c>
      <c r="D14" s="283" t="s">
        <v>57</v>
      </c>
      <c r="E14" s="112" t="s">
        <v>181</v>
      </c>
      <c r="F14" s="282" t="s">
        <v>183</v>
      </c>
      <c r="G14" s="112">
        <v>2</v>
      </c>
      <c r="H14" s="287">
        <v>1280</v>
      </c>
    </row>
    <row r="15" spans="1:8" s="30" customFormat="1" ht="25.5" customHeight="1">
      <c r="A15" s="449">
        <v>3</v>
      </c>
      <c r="B15" s="459"/>
      <c r="C15" s="459" t="s">
        <v>266</v>
      </c>
      <c r="D15" s="474" t="s">
        <v>267</v>
      </c>
      <c r="E15" s="475" t="s">
        <v>89</v>
      </c>
      <c r="F15" s="282" t="s">
        <v>195</v>
      </c>
      <c r="G15" s="112">
        <v>1</v>
      </c>
      <c r="H15" s="287">
        <v>7378.33</v>
      </c>
    </row>
    <row r="16" spans="1:8" s="30" customFormat="1" ht="25.5" customHeight="1">
      <c r="A16" s="449"/>
      <c r="B16" s="459"/>
      <c r="C16" s="459"/>
      <c r="D16" s="474"/>
      <c r="E16" s="475"/>
      <c r="F16" s="282" t="s">
        <v>196</v>
      </c>
      <c r="G16" s="112">
        <v>5</v>
      </c>
      <c r="H16" s="287">
        <v>34924.56</v>
      </c>
    </row>
    <row r="17" spans="1:8" s="30" customFormat="1" ht="30.75" customHeight="1">
      <c r="A17" s="449"/>
      <c r="B17" s="459"/>
      <c r="C17" s="459"/>
      <c r="D17" s="474"/>
      <c r="E17" s="475"/>
      <c r="F17" s="282" t="s">
        <v>197</v>
      </c>
      <c r="G17" s="112">
        <v>1</v>
      </c>
      <c r="H17" s="287">
        <v>697.79</v>
      </c>
    </row>
    <row r="18" spans="1:8" s="30" customFormat="1" ht="18.75" customHeight="1">
      <c r="A18" s="221">
        <v>4</v>
      </c>
      <c r="B18" s="459"/>
      <c r="C18" s="459"/>
      <c r="D18" s="474"/>
      <c r="E18" s="475"/>
      <c r="F18" s="282" t="s">
        <v>205</v>
      </c>
      <c r="G18" s="112" t="s">
        <v>203</v>
      </c>
      <c r="H18" s="287">
        <v>3469.36</v>
      </c>
    </row>
    <row r="19" spans="1:8" s="30" customFormat="1" ht="90" customHeight="1">
      <c r="A19" s="221">
        <v>5</v>
      </c>
      <c r="B19" s="465" t="s">
        <v>42</v>
      </c>
      <c r="C19" s="82" t="s">
        <v>266</v>
      </c>
      <c r="D19" s="283" t="s">
        <v>156</v>
      </c>
      <c r="E19" s="112" t="s">
        <v>181</v>
      </c>
      <c r="F19" s="29" t="s">
        <v>203</v>
      </c>
      <c r="G19" s="29" t="s">
        <v>203</v>
      </c>
      <c r="H19" s="287">
        <v>50436.71</v>
      </c>
    </row>
    <row r="20" spans="1:8" s="30" customFormat="1" ht="69" customHeight="1">
      <c r="A20" s="221">
        <v>6</v>
      </c>
      <c r="B20" s="466"/>
      <c r="C20" s="82" t="s">
        <v>266</v>
      </c>
      <c r="D20" s="283" t="s">
        <v>263</v>
      </c>
      <c r="E20" s="112" t="s">
        <v>89</v>
      </c>
      <c r="F20" s="282" t="s">
        <v>205</v>
      </c>
      <c r="G20" s="112" t="s">
        <v>203</v>
      </c>
      <c r="H20" s="287">
        <v>7114.86</v>
      </c>
    </row>
    <row r="21" spans="1:8" s="30" customFormat="1" ht="69" customHeight="1">
      <c r="A21" s="221">
        <v>7</v>
      </c>
      <c r="B21" s="457"/>
      <c r="C21" s="82" t="s">
        <v>266</v>
      </c>
      <c r="D21" s="283" t="s">
        <v>157</v>
      </c>
      <c r="E21" s="112" t="s">
        <v>181</v>
      </c>
      <c r="F21" s="282" t="s">
        <v>158</v>
      </c>
      <c r="G21" s="112" t="s">
        <v>203</v>
      </c>
      <c r="H21" s="287">
        <v>2600</v>
      </c>
    </row>
    <row r="22" spans="1:8" s="30" customFormat="1" ht="21.75" customHeight="1">
      <c r="A22" s="467" t="s">
        <v>212</v>
      </c>
      <c r="B22" s="468"/>
      <c r="C22" s="468"/>
      <c r="D22" s="468"/>
      <c r="E22" s="468"/>
      <c r="F22" s="468"/>
      <c r="G22" s="469"/>
      <c r="H22" s="81">
        <f>SUM(H13:H21)</f>
        <v>278235.41</v>
      </c>
    </row>
    <row r="23" spans="1:8" s="30" customFormat="1" ht="25.5" customHeight="1">
      <c r="A23" s="470" t="s">
        <v>58</v>
      </c>
      <c r="B23" s="470"/>
      <c r="C23" s="470"/>
      <c r="D23" s="470"/>
      <c r="E23" s="470"/>
      <c r="F23" s="470"/>
      <c r="G23" s="470"/>
      <c r="H23" s="470"/>
    </row>
    <row r="24" spans="1:8" s="30" customFormat="1" ht="24" customHeight="1">
      <c r="A24" s="458">
        <v>1</v>
      </c>
      <c r="B24" s="450" t="s">
        <v>84</v>
      </c>
      <c r="C24" s="450" t="s">
        <v>266</v>
      </c>
      <c r="D24" s="465" t="s">
        <v>59</v>
      </c>
      <c r="E24" s="462" t="s">
        <v>90</v>
      </c>
      <c r="F24" s="297" t="s">
        <v>85</v>
      </c>
      <c r="G24" s="85">
        <v>1100</v>
      </c>
      <c r="H24" s="455">
        <v>2300.27</v>
      </c>
    </row>
    <row r="25" spans="1:8" s="30" customFormat="1" ht="24" customHeight="1">
      <c r="A25" s="471"/>
      <c r="B25" s="451"/>
      <c r="C25" s="451"/>
      <c r="D25" s="466"/>
      <c r="E25" s="473"/>
      <c r="F25" s="298" t="s">
        <v>86</v>
      </c>
      <c r="G25" s="18">
        <v>500</v>
      </c>
      <c r="H25" s="456"/>
    </row>
    <row r="26" spans="1:8" s="30" customFormat="1" ht="24" customHeight="1">
      <c r="A26" s="471"/>
      <c r="B26" s="451"/>
      <c r="C26" s="451"/>
      <c r="D26" s="466"/>
      <c r="E26" s="473"/>
      <c r="F26" s="299" t="s">
        <v>198</v>
      </c>
      <c r="G26" s="18">
        <v>1000</v>
      </c>
      <c r="H26" s="455">
        <v>12201.78</v>
      </c>
    </row>
    <row r="27" spans="1:8" s="30" customFormat="1" ht="24" customHeight="1">
      <c r="A27" s="471"/>
      <c r="B27" s="451"/>
      <c r="C27" s="451"/>
      <c r="D27" s="466"/>
      <c r="E27" s="473"/>
      <c r="F27" s="299" t="s">
        <v>199</v>
      </c>
      <c r="G27" s="18">
        <v>4</v>
      </c>
      <c r="H27" s="464"/>
    </row>
    <row r="28" spans="1:8" s="30" customFormat="1" ht="24" customHeight="1">
      <c r="A28" s="472"/>
      <c r="B28" s="451"/>
      <c r="C28" s="452"/>
      <c r="D28" s="457"/>
      <c r="E28" s="463"/>
      <c r="F28" s="299" t="s">
        <v>200</v>
      </c>
      <c r="G28" s="18">
        <v>1000</v>
      </c>
      <c r="H28" s="456"/>
    </row>
    <row r="29" spans="1:8" s="30" customFormat="1" ht="25.5" customHeight="1">
      <c r="A29" s="449">
        <v>2</v>
      </c>
      <c r="B29" s="451"/>
      <c r="C29" s="450" t="s">
        <v>266</v>
      </c>
      <c r="D29" s="450" t="s">
        <v>60</v>
      </c>
      <c r="E29" s="462" t="s">
        <v>90</v>
      </c>
      <c r="F29" s="279" t="s">
        <v>201</v>
      </c>
      <c r="G29" s="18">
        <v>1</v>
      </c>
      <c r="H29" s="455">
        <v>31416.3</v>
      </c>
    </row>
    <row r="30" spans="1:8" s="30" customFormat="1" ht="25.5" customHeight="1">
      <c r="A30" s="449"/>
      <c r="B30" s="451"/>
      <c r="C30" s="457"/>
      <c r="D30" s="457"/>
      <c r="E30" s="463"/>
      <c r="F30" s="279" t="s">
        <v>202</v>
      </c>
      <c r="G30" s="18">
        <v>150</v>
      </c>
      <c r="H30" s="456"/>
    </row>
    <row r="31" spans="1:8" s="30" customFormat="1" ht="25.5" customHeight="1">
      <c r="A31" s="449">
        <v>3</v>
      </c>
      <c r="B31" s="451"/>
      <c r="C31" s="450" t="s">
        <v>266</v>
      </c>
      <c r="D31" s="454" t="s">
        <v>87</v>
      </c>
      <c r="E31" s="460" t="s">
        <v>91</v>
      </c>
      <c r="F31" s="279" t="s">
        <v>201</v>
      </c>
      <c r="G31" s="255">
        <v>1</v>
      </c>
      <c r="H31" s="455">
        <v>19604.66</v>
      </c>
    </row>
    <row r="32" spans="1:8" s="30" customFormat="1" ht="51" customHeight="1">
      <c r="A32" s="449"/>
      <c r="B32" s="451"/>
      <c r="C32" s="457"/>
      <c r="D32" s="459"/>
      <c r="E32" s="461"/>
      <c r="F32" s="279" t="s">
        <v>202</v>
      </c>
      <c r="G32" s="255">
        <v>150</v>
      </c>
      <c r="H32" s="456"/>
    </row>
    <row r="33" spans="1:8" s="30" customFormat="1" ht="25.5" customHeight="1">
      <c r="A33" s="449">
        <v>4</v>
      </c>
      <c r="B33" s="451"/>
      <c r="C33" s="450" t="s">
        <v>266</v>
      </c>
      <c r="D33" s="454" t="s">
        <v>88</v>
      </c>
      <c r="E33" s="460" t="s">
        <v>181</v>
      </c>
      <c r="F33" s="279" t="s">
        <v>201</v>
      </c>
      <c r="G33" s="255">
        <v>1</v>
      </c>
      <c r="H33" s="455">
        <v>1080</v>
      </c>
    </row>
    <row r="34" spans="1:8" s="30" customFormat="1" ht="25.5">
      <c r="A34" s="449"/>
      <c r="B34" s="451"/>
      <c r="C34" s="457"/>
      <c r="D34" s="459"/>
      <c r="E34" s="461"/>
      <c r="F34" s="279" t="s">
        <v>202</v>
      </c>
      <c r="G34" s="255">
        <v>27</v>
      </c>
      <c r="H34" s="456"/>
    </row>
    <row r="35" spans="1:8" s="30" customFormat="1" ht="87.75" customHeight="1">
      <c r="A35" s="458"/>
      <c r="B35" s="451"/>
      <c r="C35" s="281" t="s">
        <v>266</v>
      </c>
      <c r="D35" s="284" t="s">
        <v>87</v>
      </c>
      <c r="E35" s="256" t="s">
        <v>91</v>
      </c>
      <c r="F35" s="295" t="s">
        <v>202</v>
      </c>
      <c r="G35" s="257">
        <v>47</v>
      </c>
      <c r="H35" s="293">
        <v>4331.6</v>
      </c>
    </row>
    <row r="36" spans="1:8" s="30" customFormat="1" ht="26.25" customHeight="1">
      <c r="A36" s="449">
        <v>5</v>
      </c>
      <c r="B36" s="450" t="s">
        <v>42</v>
      </c>
      <c r="C36" s="453" t="s">
        <v>266</v>
      </c>
      <c r="D36" s="454" t="s">
        <v>59</v>
      </c>
      <c r="E36" s="447" t="s">
        <v>90</v>
      </c>
      <c r="F36" s="279" t="s">
        <v>43</v>
      </c>
      <c r="G36" s="18">
        <v>1000</v>
      </c>
      <c r="H36" s="448">
        <v>28512.4</v>
      </c>
    </row>
    <row r="37" spans="1:8" s="30" customFormat="1" ht="22.5" customHeight="1">
      <c r="A37" s="449"/>
      <c r="B37" s="451"/>
      <c r="C37" s="453"/>
      <c r="D37" s="454"/>
      <c r="E37" s="447"/>
      <c r="F37" s="279" t="s">
        <v>198</v>
      </c>
      <c r="G37" s="18">
        <v>1000</v>
      </c>
      <c r="H37" s="448"/>
    </row>
    <row r="38" spans="1:8" s="30" customFormat="1" ht="40.5" customHeight="1">
      <c r="A38" s="221">
        <v>6</v>
      </c>
      <c r="B38" s="452"/>
      <c r="C38" s="296" t="s">
        <v>266</v>
      </c>
      <c r="D38" s="285" t="s">
        <v>159</v>
      </c>
      <c r="E38" s="250" t="s">
        <v>90</v>
      </c>
      <c r="F38" s="253" t="s">
        <v>203</v>
      </c>
      <c r="G38" s="253" t="s">
        <v>203</v>
      </c>
      <c r="H38" s="294">
        <v>14805</v>
      </c>
    </row>
    <row r="39" spans="1:8" s="30" customFormat="1" ht="18.75" customHeight="1">
      <c r="A39" s="251" t="s">
        <v>212</v>
      </c>
      <c r="B39" s="252"/>
      <c r="C39" s="252"/>
      <c r="D39" s="258"/>
      <c r="E39" s="252"/>
      <c r="F39" s="259"/>
      <c r="G39" s="252"/>
      <c r="H39" s="206">
        <f>SUM(H24:H38)</f>
        <v>114252.01000000001</v>
      </c>
    </row>
    <row r="40" spans="1:8" s="272" customFormat="1" ht="15.75" customHeight="1">
      <c r="A40" s="260" t="s">
        <v>179</v>
      </c>
      <c r="B40" s="261"/>
      <c r="C40" s="261"/>
      <c r="D40" s="261"/>
      <c r="E40" s="261"/>
      <c r="F40" s="262"/>
      <c r="G40" s="271"/>
      <c r="H40" s="301">
        <f>H39+H22</f>
        <v>392487.42</v>
      </c>
    </row>
    <row r="41" spans="1:8" s="272" customFormat="1" ht="11.25" customHeight="1">
      <c r="A41" s="273"/>
      <c r="B41" s="76"/>
      <c r="C41" s="76"/>
      <c r="D41" s="76"/>
      <c r="E41" s="76"/>
      <c r="F41" s="274"/>
      <c r="G41" s="76"/>
      <c r="H41" s="86"/>
    </row>
    <row r="42" spans="1:8" s="30" customFormat="1" ht="14.25" customHeight="1">
      <c r="A42" s="96"/>
      <c r="B42" s="96"/>
      <c r="C42" s="96"/>
      <c r="D42" s="96"/>
      <c r="E42" s="96"/>
      <c r="F42" s="128"/>
      <c r="G42" s="96"/>
      <c r="H42" s="59"/>
    </row>
    <row r="43" spans="2:8" s="178" customFormat="1" ht="27.75" customHeight="1">
      <c r="B43" s="386" t="s">
        <v>224</v>
      </c>
      <c r="C43" s="386"/>
      <c r="D43" s="386"/>
      <c r="E43" s="177"/>
      <c r="F43" s="409" t="s">
        <v>233</v>
      </c>
      <c r="G43" s="409"/>
      <c r="H43" s="409" t="s">
        <v>234</v>
      </c>
    </row>
    <row r="44" spans="2:8" s="178" customFormat="1" ht="25.5" customHeight="1">
      <c r="B44" s="386" t="s">
        <v>101</v>
      </c>
      <c r="C44" s="386"/>
      <c r="D44" s="195" t="s">
        <v>234</v>
      </c>
      <c r="E44" s="177"/>
      <c r="F44" s="409"/>
      <c r="G44" s="409"/>
      <c r="H44" s="409"/>
    </row>
    <row r="45" spans="2:8" s="178" customFormat="1" ht="24.75" customHeight="1">
      <c r="B45" s="377" t="s">
        <v>235</v>
      </c>
      <c r="C45" s="378"/>
      <c r="D45" s="55"/>
      <c r="E45" s="177"/>
      <c r="F45" s="385" t="s">
        <v>236</v>
      </c>
      <c r="G45" s="383"/>
      <c r="H45" s="197">
        <f>SUM(H13:H14,H33,H19,H21)</f>
        <v>225730.50999999998</v>
      </c>
    </row>
    <row r="46" spans="2:8" s="178" customFormat="1" ht="24" customHeight="1">
      <c r="B46" s="377" t="s">
        <v>237</v>
      </c>
      <c r="C46" s="378"/>
      <c r="D46" s="55"/>
      <c r="E46" s="177"/>
      <c r="F46" s="385" t="s">
        <v>238</v>
      </c>
      <c r="G46" s="383"/>
      <c r="H46" s="197">
        <f>SUM(H31,H35)</f>
        <v>23936.260000000002</v>
      </c>
    </row>
    <row r="47" spans="2:8" s="178" customFormat="1" ht="26.25" customHeight="1">
      <c r="B47" s="377" t="s">
        <v>239</v>
      </c>
      <c r="C47" s="378"/>
      <c r="D47" s="55"/>
      <c r="E47" s="177"/>
      <c r="F47" s="385" t="s">
        <v>240</v>
      </c>
      <c r="G47" s="383"/>
      <c r="H47" s="197">
        <v>0</v>
      </c>
    </row>
    <row r="48" spans="2:8" s="178" customFormat="1" ht="26.25" customHeight="1">
      <c r="B48" s="377" t="s">
        <v>241</v>
      </c>
      <c r="C48" s="378"/>
      <c r="D48" s="55">
        <v>2</v>
      </c>
      <c r="E48" s="177"/>
      <c r="F48" s="385" t="s">
        <v>242</v>
      </c>
      <c r="G48" s="383"/>
      <c r="H48" s="197">
        <f>SUM(H15:H18,H20)</f>
        <v>53584.9</v>
      </c>
    </row>
    <row r="49" spans="2:8" s="178" customFormat="1" ht="21" customHeight="1">
      <c r="B49" s="377" t="s">
        <v>243</v>
      </c>
      <c r="C49" s="378"/>
      <c r="D49" s="55">
        <v>197</v>
      </c>
      <c r="E49" s="177"/>
      <c r="F49" s="385" t="s">
        <v>244</v>
      </c>
      <c r="G49" s="383"/>
      <c r="H49" s="197">
        <f>SUM(H24:H30,H36,H38)</f>
        <v>89235.75</v>
      </c>
    </row>
    <row r="50" spans="2:8" s="178" customFormat="1" ht="25.5" customHeight="1">
      <c r="B50" s="377" t="s">
        <v>245</v>
      </c>
      <c r="C50" s="378"/>
      <c r="D50" s="55">
        <v>27</v>
      </c>
      <c r="E50" s="177"/>
      <c r="F50" s="385" t="s">
        <v>246</v>
      </c>
      <c r="G50" s="383"/>
      <c r="H50" s="198">
        <f>SUM(H45:H49)</f>
        <v>392487.42</v>
      </c>
    </row>
    <row r="51" spans="2:8" s="178" customFormat="1" ht="18" customHeight="1">
      <c r="B51" s="377" t="s">
        <v>247</v>
      </c>
      <c r="C51" s="378"/>
      <c r="D51" s="56">
        <v>1</v>
      </c>
      <c r="E51" s="177"/>
      <c r="G51" s="177"/>
      <c r="H51" s="179"/>
    </row>
    <row r="52" spans="2:8" s="178" customFormat="1" ht="16.5" customHeight="1">
      <c r="B52" s="377" t="s">
        <v>248</v>
      </c>
      <c r="C52" s="378"/>
      <c r="D52" s="55">
        <v>3000</v>
      </c>
      <c r="E52" s="177"/>
      <c r="F52" s="77"/>
      <c r="G52" s="91"/>
      <c r="H52" s="97"/>
    </row>
    <row r="53" spans="2:8" s="178" customFormat="1" ht="17.25" customHeight="1">
      <c r="B53" s="377" t="s">
        <v>249</v>
      </c>
      <c r="C53" s="378"/>
      <c r="D53" s="55"/>
      <c r="E53" s="177"/>
      <c r="F53" s="77"/>
      <c r="G53" s="91"/>
      <c r="H53" s="97"/>
    </row>
    <row r="54" spans="2:8" s="178" customFormat="1" ht="15.75" customHeight="1">
      <c r="B54" s="377" t="s">
        <v>250</v>
      </c>
      <c r="C54" s="378"/>
      <c r="D54" s="55">
        <v>42150</v>
      </c>
      <c r="E54" s="177"/>
      <c r="F54" s="119"/>
      <c r="G54" s="119"/>
      <c r="H54" s="98"/>
    </row>
    <row r="55" spans="2:8" s="178" customFormat="1" ht="17.25" customHeight="1">
      <c r="B55" s="377" t="s">
        <v>251</v>
      </c>
      <c r="C55" s="378"/>
      <c r="D55" s="55"/>
      <c r="E55" s="177"/>
      <c r="G55" s="177"/>
      <c r="H55" s="179"/>
    </row>
    <row r="56" spans="2:8" s="178" customFormat="1" ht="12.75">
      <c r="B56" s="442" t="s">
        <v>252</v>
      </c>
      <c r="C56" s="380"/>
      <c r="D56" s="207"/>
      <c r="E56" s="177"/>
      <c r="G56" s="177"/>
      <c r="H56" s="179"/>
    </row>
    <row r="57" spans="2:8" s="178" customFormat="1" ht="23.25" customHeight="1">
      <c r="B57" s="443" t="s">
        <v>222</v>
      </c>
      <c r="C57" s="382"/>
      <c r="D57" s="275">
        <v>4</v>
      </c>
      <c r="E57" s="177"/>
      <c r="G57" s="177"/>
      <c r="H57" s="179"/>
    </row>
    <row r="58" spans="2:8" s="178" customFormat="1" ht="12.75">
      <c r="B58" s="444"/>
      <c r="C58" s="444"/>
      <c r="D58" s="276"/>
      <c r="H58" s="180"/>
    </row>
    <row r="59" s="30" customFormat="1" ht="21.75" customHeight="1">
      <c r="A59" s="175" t="s">
        <v>155</v>
      </c>
    </row>
    <row r="60" spans="1:8" s="30" customFormat="1" ht="19.5" customHeight="1">
      <c r="A60" s="400" t="s">
        <v>194</v>
      </c>
      <c r="B60" s="401"/>
      <c r="C60" s="401"/>
      <c r="D60" s="401"/>
      <c r="E60" s="401"/>
      <c r="F60" s="401"/>
      <c r="G60" s="401"/>
      <c r="H60" s="401"/>
    </row>
    <row r="61" spans="1:8" s="30" customFormat="1" ht="19.5" customHeight="1">
      <c r="A61" s="445" t="s">
        <v>171</v>
      </c>
      <c r="B61" s="446"/>
      <c r="C61" s="446"/>
      <c r="D61" s="446"/>
      <c r="E61" s="446"/>
      <c r="F61" s="446"/>
      <c r="G61" s="446"/>
      <c r="H61" s="446"/>
    </row>
    <row r="62" spans="1:8" s="30" customFormat="1" ht="18" customHeight="1">
      <c r="A62" s="403" t="s">
        <v>206</v>
      </c>
      <c r="B62" s="403"/>
      <c r="C62" s="403"/>
      <c r="D62" s="403"/>
      <c r="E62" s="403"/>
      <c r="F62" s="403"/>
      <c r="G62" s="403"/>
      <c r="H62" s="403"/>
    </row>
    <row r="63" spans="1:8" s="181" customFormat="1" ht="15" customHeight="1">
      <c r="A63" s="411" t="s">
        <v>41</v>
      </c>
      <c r="B63" s="411"/>
      <c r="C63" s="411"/>
      <c r="D63" s="411"/>
      <c r="E63" s="411"/>
      <c r="F63" s="411"/>
      <c r="G63" s="411"/>
      <c r="H63" s="411"/>
    </row>
    <row r="64" s="30" customFormat="1" ht="18.75" customHeight="1"/>
    <row r="65" spans="1:8" s="30" customFormat="1" ht="57" customHeight="1">
      <c r="A65" s="212" t="s">
        <v>207</v>
      </c>
      <c r="B65" s="212" t="s">
        <v>208</v>
      </c>
      <c r="C65" s="212" t="s">
        <v>209</v>
      </c>
      <c r="D65" s="212" t="s">
        <v>61</v>
      </c>
      <c r="E65" s="212" t="s">
        <v>62</v>
      </c>
      <c r="F65" s="405" t="s">
        <v>63</v>
      </c>
      <c r="G65" s="405"/>
      <c r="H65" s="212" t="s">
        <v>214</v>
      </c>
    </row>
    <row r="66" spans="1:8" s="30" customFormat="1" ht="27" customHeight="1">
      <c r="A66" s="212"/>
      <c r="B66" s="212"/>
      <c r="C66" s="212"/>
      <c r="D66" s="212"/>
      <c r="E66" s="212"/>
      <c r="F66" s="212" t="s">
        <v>211</v>
      </c>
      <c r="G66" s="212" t="s">
        <v>210</v>
      </c>
      <c r="H66" s="212"/>
    </row>
    <row r="67" spans="1:8" s="30" customFormat="1" ht="14.25" customHeight="1">
      <c r="A67" s="189">
        <v>0</v>
      </c>
      <c r="B67" s="183">
        <v>1</v>
      </c>
      <c r="C67" s="183">
        <v>2</v>
      </c>
      <c r="D67" s="183">
        <v>3</v>
      </c>
      <c r="E67" s="183">
        <v>4</v>
      </c>
      <c r="F67" s="183">
        <v>5</v>
      </c>
      <c r="G67" s="183">
        <v>6</v>
      </c>
      <c r="H67" s="183">
        <v>7</v>
      </c>
    </row>
    <row r="68" spans="1:8" s="30" customFormat="1" ht="24.75" customHeight="1">
      <c r="A68" s="470" t="s">
        <v>55</v>
      </c>
      <c r="B68" s="470"/>
      <c r="C68" s="470"/>
      <c r="D68" s="470"/>
      <c r="E68" s="470"/>
      <c r="F68" s="470"/>
      <c r="G68" s="470"/>
      <c r="H68" s="470"/>
    </row>
    <row r="69" spans="1:8" s="30" customFormat="1" ht="17.25" customHeight="1">
      <c r="A69" s="249"/>
      <c r="B69" s="18"/>
      <c r="C69" s="277"/>
      <c r="D69" s="18"/>
      <c r="E69" s="29"/>
      <c r="F69" s="29"/>
      <c r="G69" s="29"/>
      <c r="H69" s="85"/>
    </row>
    <row r="70" spans="1:8" s="30" customFormat="1" ht="21.75" customHeight="1">
      <c r="A70" s="476" t="s">
        <v>212</v>
      </c>
      <c r="B70" s="476"/>
      <c r="C70" s="476"/>
      <c r="D70" s="476"/>
      <c r="E70" s="476"/>
      <c r="F70" s="476"/>
      <c r="G70" s="476"/>
      <c r="H70" s="81">
        <f>SUM(H69:H69)</f>
        <v>0</v>
      </c>
    </row>
    <row r="71" spans="1:8" s="30" customFormat="1" ht="25.5" customHeight="1">
      <c r="A71" s="470" t="s">
        <v>58</v>
      </c>
      <c r="B71" s="470"/>
      <c r="C71" s="470"/>
      <c r="D71" s="470"/>
      <c r="E71" s="470"/>
      <c r="F71" s="470"/>
      <c r="G71" s="470"/>
      <c r="H71" s="470"/>
    </row>
    <row r="72" spans="1:8" s="30" customFormat="1" ht="82.5" customHeight="1">
      <c r="A72" s="221">
        <v>1</v>
      </c>
      <c r="B72" s="279" t="s">
        <v>42</v>
      </c>
      <c r="C72" s="279" t="s">
        <v>266</v>
      </c>
      <c r="D72" s="78" t="s">
        <v>160</v>
      </c>
      <c r="E72" s="250" t="s">
        <v>90</v>
      </c>
      <c r="F72" s="253" t="s">
        <v>161</v>
      </c>
      <c r="G72" s="253">
        <v>9</v>
      </c>
      <c r="H72" s="294">
        <v>3600</v>
      </c>
    </row>
    <row r="73" spans="1:8" s="30" customFormat="1" ht="19.5" customHeight="1">
      <c r="A73" s="223" t="s">
        <v>162</v>
      </c>
      <c r="B73" s="29"/>
      <c r="C73" s="29"/>
      <c r="D73" s="29"/>
      <c r="E73" s="29"/>
      <c r="F73" s="29"/>
      <c r="G73" s="29"/>
      <c r="H73" s="294">
        <v>3600</v>
      </c>
    </row>
    <row r="74" spans="1:8" s="30" customFormat="1" ht="19.5" customHeight="1">
      <c r="A74" s="273"/>
      <c r="B74" s="95"/>
      <c r="C74" s="95"/>
      <c r="D74" s="95"/>
      <c r="E74" s="95"/>
      <c r="F74" s="95"/>
      <c r="G74" s="95"/>
      <c r="H74" s="95"/>
    </row>
    <row r="75" s="30" customFormat="1" ht="21.75" customHeight="1">
      <c r="A75" s="175" t="s">
        <v>155</v>
      </c>
    </row>
    <row r="76" spans="1:8" s="30" customFormat="1" ht="19.5" customHeight="1">
      <c r="A76" s="400" t="s">
        <v>194</v>
      </c>
      <c r="B76" s="401"/>
      <c r="C76" s="401"/>
      <c r="D76" s="401"/>
      <c r="E76" s="401"/>
      <c r="F76" s="401"/>
      <c r="G76" s="401"/>
      <c r="H76" s="401"/>
    </row>
    <row r="77" spans="1:8" s="30" customFormat="1" ht="19.5" customHeight="1">
      <c r="A77" s="445" t="s">
        <v>171</v>
      </c>
      <c r="B77" s="446"/>
      <c r="C77" s="446"/>
      <c r="D77" s="446"/>
      <c r="E77" s="446"/>
      <c r="F77" s="446"/>
      <c r="G77" s="446"/>
      <c r="H77" s="446"/>
    </row>
    <row r="78" spans="1:8" s="30" customFormat="1" ht="18" customHeight="1">
      <c r="A78" s="403" t="s">
        <v>206</v>
      </c>
      <c r="B78" s="403"/>
      <c r="C78" s="403"/>
      <c r="D78" s="403"/>
      <c r="E78" s="403"/>
      <c r="F78" s="403"/>
      <c r="G78" s="403"/>
      <c r="H78" s="403"/>
    </row>
    <row r="79" spans="1:8" s="181" customFormat="1" ht="15" customHeight="1">
      <c r="A79" s="411" t="s">
        <v>2</v>
      </c>
      <c r="B79" s="411"/>
      <c r="C79" s="411"/>
      <c r="D79" s="411"/>
      <c r="E79" s="411"/>
      <c r="F79" s="411"/>
      <c r="G79" s="411"/>
      <c r="H79" s="411"/>
    </row>
    <row r="80" s="30" customFormat="1" ht="18.75" customHeight="1"/>
    <row r="81" spans="1:8" s="30" customFormat="1" ht="57" customHeight="1">
      <c r="A81" s="212" t="s">
        <v>207</v>
      </c>
      <c r="B81" s="212" t="s">
        <v>208</v>
      </c>
      <c r="C81" s="212" t="s">
        <v>209</v>
      </c>
      <c r="D81" s="212" t="s">
        <v>61</v>
      </c>
      <c r="E81" s="212" t="s">
        <v>62</v>
      </c>
      <c r="F81" s="405" t="s">
        <v>63</v>
      </c>
      <c r="G81" s="405"/>
      <c r="H81" s="212" t="s">
        <v>214</v>
      </c>
    </row>
    <row r="82" spans="1:8" s="30" customFormat="1" ht="27" customHeight="1">
      <c r="A82" s="212"/>
      <c r="B82" s="212"/>
      <c r="C82" s="212"/>
      <c r="D82" s="212"/>
      <c r="E82" s="212"/>
      <c r="F82" s="212" t="s">
        <v>211</v>
      </c>
      <c r="G82" s="212" t="s">
        <v>210</v>
      </c>
      <c r="H82" s="212"/>
    </row>
    <row r="83" spans="1:8" s="30" customFormat="1" ht="13.5" customHeight="1">
      <c r="A83" s="189">
        <v>0</v>
      </c>
      <c r="B83" s="183">
        <v>1</v>
      </c>
      <c r="C83" s="183">
        <v>2</v>
      </c>
      <c r="D83" s="183">
        <v>3</v>
      </c>
      <c r="E83" s="183">
        <v>4</v>
      </c>
      <c r="F83" s="183">
        <v>5</v>
      </c>
      <c r="G83" s="183">
        <v>6</v>
      </c>
      <c r="H83" s="183">
        <v>7</v>
      </c>
    </row>
    <row r="84" spans="1:8" s="30" customFormat="1" ht="24.75" customHeight="1">
      <c r="A84" s="470" t="s">
        <v>55</v>
      </c>
      <c r="B84" s="470"/>
      <c r="C84" s="470"/>
      <c r="D84" s="470"/>
      <c r="E84" s="470"/>
      <c r="F84" s="470"/>
      <c r="G84" s="470"/>
      <c r="H84" s="470"/>
    </row>
    <row r="85" spans="1:8" s="30" customFormat="1" ht="105" customHeight="1">
      <c r="A85" s="280">
        <v>1</v>
      </c>
      <c r="B85" s="150"/>
      <c r="C85" s="285" t="s">
        <v>266</v>
      </c>
      <c r="D85" s="79" t="s">
        <v>49</v>
      </c>
      <c r="E85" s="29" t="s">
        <v>181</v>
      </c>
      <c r="F85" s="29"/>
      <c r="G85" s="29"/>
      <c r="H85" s="286">
        <v>169642.85</v>
      </c>
    </row>
    <row r="86" spans="1:8" s="30" customFormat="1" ht="21.75" customHeight="1">
      <c r="A86" s="476" t="s">
        <v>212</v>
      </c>
      <c r="B86" s="476"/>
      <c r="C86" s="476"/>
      <c r="D86" s="476"/>
      <c r="E86" s="476"/>
      <c r="F86" s="476"/>
      <c r="G86" s="476"/>
      <c r="H86" s="81">
        <f>SUM(H85:H85)</f>
        <v>169642.85</v>
      </c>
    </row>
    <row r="87" spans="1:8" s="30" customFormat="1" ht="25.5" customHeight="1">
      <c r="A87" s="477" t="s">
        <v>58</v>
      </c>
      <c r="B87" s="478"/>
      <c r="C87" s="478"/>
      <c r="D87" s="478"/>
      <c r="E87" s="478"/>
      <c r="F87" s="478"/>
      <c r="G87" s="478"/>
      <c r="H87" s="478"/>
    </row>
    <row r="88" spans="1:8" s="30" customFormat="1" ht="22.5" customHeight="1">
      <c r="A88" s="29" t="s">
        <v>180</v>
      </c>
      <c r="B88" s="278"/>
      <c r="C88" s="254" t="s">
        <v>180</v>
      </c>
      <c r="D88" s="18" t="s">
        <v>180</v>
      </c>
      <c r="E88" s="250" t="s">
        <v>180</v>
      </c>
      <c r="F88" s="253" t="s">
        <v>180</v>
      </c>
      <c r="G88" s="253" t="s">
        <v>180</v>
      </c>
      <c r="H88" s="186">
        <v>0</v>
      </c>
    </row>
    <row r="89" spans="1:8" s="30" customFormat="1" ht="19.5" customHeight="1">
      <c r="A89" s="223" t="s">
        <v>162</v>
      </c>
      <c r="B89" s="29"/>
      <c r="C89" s="29"/>
      <c r="D89" s="29"/>
      <c r="E89" s="29"/>
      <c r="F89" s="29"/>
      <c r="G89" s="29"/>
      <c r="H89" s="81">
        <f>SUM(H86,H88)</f>
        <v>169642.85</v>
      </c>
    </row>
  </sheetData>
  <mergeCells count="82">
    <mergeCell ref="A87:H87"/>
    <mergeCell ref="A79:H79"/>
    <mergeCell ref="F81:G81"/>
    <mergeCell ref="A84:H84"/>
    <mergeCell ref="A86:G86"/>
    <mergeCell ref="A63:H63"/>
    <mergeCell ref="A76:H76"/>
    <mergeCell ref="A77:H77"/>
    <mergeCell ref="A78:H78"/>
    <mergeCell ref="F65:G65"/>
    <mergeCell ref="A68:H68"/>
    <mergeCell ref="A70:G70"/>
    <mergeCell ref="A71:H71"/>
    <mergeCell ref="A3:H3"/>
    <mergeCell ref="A4:H4"/>
    <mergeCell ref="A6:H6"/>
    <mergeCell ref="A7:H7"/>
    <mergeCell ref="F9:G9"/>
    <mergeCell ref="A12:H12"/>
    <mergeCell ref="B13:B18"/>
    <mergeCell ref="A15:A17"/>
    <mergeCell ref="C15:C18"/>
    <mergeCell ref="D15:D18"/>
    <mergeCell ref="E15:E18"/>
    <mergeCell ref="B19:B21"/>
    <mergeCell ref="A22:G22"/>
    <mergeCell ref="A23:H23"/>
    <mergeCell ref="A24:A28"/>
    <mergeCell ref="B24:B35"/>
    <mergeCell ref="C24:C28"/>
    <mergeCell ref="D24:D28"/>
    <mergeCell ref="E24:E28"/>
    <mergeCell ref="H24:H25"/>
    <mergeCell ref="H26:H28"/>
    <mergeCell ref="D31:D32"/>
    <mergeCell ref="E31:E32"/>
    <mergeCell ref="H29:H30"/>
    <mergeCell ref="H31:H32"/>
    <mergeCell ref="A29:A30"/>
    <mergeCell ref="C29:C30"/>
    <mergeCell ref="D29:D30"/>
    <mergeCell ref="E29:E30"/>
    <mergeCell ref="H33:H34"/>
    <mergeCell ref="A31:A32"/>
    <mergeCell ref="C31:C32"/>
    <mergeCell ref="A33:A35"/>
    <mergeCell ref="C33:C34"/>
    <mergeCell ref="D33:D34"/>
    <mergeCell ref="E33:E34"/>
    <mergeCell ref="A36:A37"/>
    <mergeCell ref="B36:B38"/>
    <mergeCell ref="C36:C37"/>
    <mergeCell ref="D36:D37"/>
    <mergeCell ref="E36:E37"/>
    <mergeCell ref="H36:H37"/>
    <mergeCell ref="B43:D43"/>
    <mergeCell ref="F43:G44"/>
    <mergeCell ref="H43:H44"/>
    <mergeCell ref="B44:C44"/>
    <mergeCell ref="B45:C45"/>
    <mergeCell ref="F45:G45"/>
    <mergeCell ref="B46:C46"/>
    <mergeCell ref="F46:G46"/>
    <mergeCell ref="B47:C47"/>
    <mergeCell ref="F47:G47"/>
    <mergeCell ref="B48:C48"/>
    <mergeCell ref="F48:G48"/>
    <mergeCell ref="B49:C49"/>
    <mergeCell ref="F49:G49"/>
    <mergeCell ref="B50:C50"/>
    <mergeCell ref="F50:G50"/>
    <mergeCell ref="B51:C51"/>
    <mergeCell ref="B52:C52"/>
    <mergeCell ref="B53:C53"/>
    <mergeCell ref="B54:C54"/>
    <mergeCell ref="B55:C55"/>
    <mergeCell ref="B56:C56"/>
    <mergeCell ref="B57:C57"/>
    <mergeCell ref="A62:H62"/>
    <mergeCell ref="B58:C58"/>
    <mergeCell ref="A60:H60"/>
    <mergeCell ref="A61:H61"/>
  </mergeCells>
  <printOptions horizontalCentered="1"/>
  <pageMargins left="0.75" right="0.75" top="1" bottom="1" header="0.5" footer="0.5"/>
  <pageSetup horizontalDpi="300" verticalDpi="300" orientation="landscape" paperSize="9" r:id="rId1"/>
  <headerFooter alignWithMargins="0">
    <oddFooter>&amp;C&amp;P / &amp;N</oddFooter>
  </headerFooter>
  <rowBreaks count="3" manualBreakCount="3">
    <brk id="42" max="255" man="1"/>
    <brk id="58" max="255" man="1"/>
    <brk id="74" max="255" man="1"/>
  </rowBreaks>
</worksheet>
</file>

<file path=xl/worksheets/sheet6.xml><?xml version="1.0" encoding="utf-8"?>
<worksheet xmlns="http://schemas.openxmlformats.org/spreadsheetml/2006/main" xmlns:r="http://schemas.openxmlformats.org/officeDocument/2006/relationships">
  <dimension ref="A1:H87"/>
  <sheetViews>
    <sheetView tabSelected="1" view="pageBreakPreview" zoomScale="60" zoomScaleNormal="80" workbookViewId="0" topLeftCell="A43">
      <selection activeCell="D27" sqref="D27"/>
    </sheetView>
  </sheetViews>
  <sheetFormatPr defaultColWidth="9.140625" defaultRowHeight="12.75"/>
  <cols>
    <col min="1" max="1" width="9.140625" style="35" customWidth="1"/>
    <col min="2" max="2" width="12.140625" style="35" customWidth="1"/>
    <col min="3" max="3" width="21.140625" style="35" customWidth="1"/>
    <col min="4" max="4" width="24.00390625" style="35" customWidth="1"/>
    <col min="5" max="5" width="12.57421875" style="35" customWidth="1"/>
    <col min="6" max="6" width="16.57421875" style="35" customWidth="1"/>
    <col min="7" max="7" width="17.57421875" style="35" customWidth="1"/>
    <col min="8" max="8" width="15.421875" style="35" customWidth="1"/>
    <col min="9" max="16384" width="9.140625" style="35" customWidth="1"/>
  </cols>
  <sheetData>
    <row r="1" s="30" customFormat="1" ht="18" customHeight="1">
      <c r="A1" s="175" t="s">
        <v>99</v>
      </c>
    </row>
    <row r="2" spans="1:8" s="178" customFormat="1" ht="18" customHeight="1">
      <c r="A2" s="175" t="s">
        <v>98</v>
      </c>
      <c r="B2" s="176"/>
      <c r="C2" s="177"/>
      <c r="E2" s="177"/>
      <c r="G2" s="177"/>
      <c r="H2" s="179"/>
    </row>
    <row r="3" spans="1:8" s="178" customFormat="1" ht="12.75">
      <c r="A3" s="175"/>
      <c r="B3" s="176"/>
      <c r="C3" s="177"/>
      <c r="E3" s="177"/>
      <c r="G3" s="177"/>
      <c r="H3" s="179"/>
    </row>
    <row r="4" spans="1:8" s="30" customFormat="1" ht="18.75" customHeight="1">
      <c r="A4" s="400" t="s">
        <v>54</v>
      </c>
      <c r="B4" s="401"/>
      <c r="C4" s="401"/>
      <c r="D4" s="401"/>
      <c r="E4" s="401"/>
      <c r="F4" s="401"/>
      <c r="G4" s="401"/>
      <c r="H4" s="401"/>
    </row>
    <row r="5" spans="1:8" s="30" customFormat="1" ht="15.75" customHeight="1">
      <c r="A5" s="445" t="s">
        <v>92</v>
      </c>
      <c r="B5" s="446"/>
      <c r="C5" s="446"/>
      <c r="D5" s="446"/>
      <c r="E5" s="446"/>
      <c r="F5" s="446"/>
      <c r="G5" s="446"/>
      <c r="H5" s="446"/>
    </row>
    <row r="6" s="30" customFormat="1" ht="18" customHeight="1"/>
    <row r="7" spans="1:8" s="30" customFormat="1" ht="21.75" customHeight="1">
      <c r="A7" s="403" t="s">
        <v>206</v>
      </c>
      <c r="B7" s="403"/>
      <c r="C7" s="403"/>
      <c r="D7" s="403"/>
      <c r="E7" s="403"/>
      <c r="F7" s="403"/>
      <c r="G7" s="403"/>
      <c r="H7" s="403"/>
    </row>
    <row r="8" spans="1:8" s="181" customFormat="1" ht="24.75" customHeight="1">
      <c r="A8" s="411" t="s">
        <v>232</v>
      </c>
      <c r="B8" s="411"/>
      <c r="C8" s="411"/>
      <c r="D8" s="411"/>
      <c r="E8" s="411"/>
      <c r="F8" s="411"/>
      <c r="G8" s="411"/>
      <c r="H8" s="411"/>
    </row>
    <row r="9" s="30" customFormat="1" ht="15.75" customHeight="1"/>
    <row r="10" spans="1:8" s="30" customFormat="1" ht="27.75" customHeight="1">
      <c r="A10" s="25" t="s">
        <v>207</v>
      </c>
      <c r="B10" s="25" t="s">
        <v>208</v>
      </c>
      <c r="C10" s="25" t="s">
        <v>209</v>
      </c>
      <c r="D10" s="25" t="s">
        <v>253</v>
      </c>
      <c r="E10" s="25" t="s">
        <v>62</v>
      </c>
      <c r="F10" s="405" t="s">
        <v>255</v>
      </c>
      <c r="G10" s="405"/>
      <c r="H10" s="368" t="s">
        <v>214</v>
      </c>
    </row>
    <row r="11" spans="1:8" s="30" customFormat="1" ht="23.25" customHeight="1">
      <c r="A11" s="28"/>
      <c r="B11" s="28"/>
      <c r="C11" s="28"/>
      <c r="D11" s="28"/>
      <c r="E11" s="28"/>
      <c r="F11" s="212" t="s">
        <v>211</v>
      </c>
      <c r="G11" s="212" t="s">
        <v>210</v>
      </c>
      <c r="H11" s="369"/>
    </row>
    <row r="12" spans="1:8" s="30" customFormat="1" ht="18" customHeight="1">
      <c r="A12" s="190">
        <v>0</v>
      </c>
      <c r="B12" s="184">
        <v>1</v>
      </c>
      <c r="C12" s="184">
        <v>2</v>
      </c>
      <c r="D12" s="184">
        <v>3</v>
      </c>
      <c r="E12" s="184">
        <v>4</v>
      </c>
      <c r="F12" s="184">
        <v>5</v>
      </c>
      <c r="G12" s="184">
        <v>6</v>
      </c>
      <c r="H12" s="184">
        <v>7</v>
      </c>
    </row>
    <row r="13" spans="1:8" s="30" customFormat="1" ht="18" customHeight="1">
      <c r="A13" s="409" t="s">
        <v>204</v>
      </c>
      <c r="B13" s="409"/>
      <c r="C13" s="409"/>
      <c r="D13" s="409"/>
      <c r="E13" s="409"/>
      <c r="F13" s="409"/>
      <c r="G13" s="409"/>
      <c r="H13" s="409"/>
    </row>
    <row r="14" spans="1:8" s="30" customFormat="1" ht="28.5" customHeight="1">
      <c r="A14" s="168">
        <v>1</v>
      </c>
      <c r="B14" s="494"/>
      <c r="C14" s="279" t="s">
        <v>169</v>
      </c>
      <c r="D14" s="78" t="s">
        <v>95</v>
      </c>
      <c r="E14" s="18" t="s">
        <v>89</v>
      </c>
      <c r="F14" s="18" t="s">
        <v>163</v>
      </c>
      <c r="G14" s="18">
        <v>7</v>
      </c>
      <c r="H14" s="302">
        <v>12447.22</v>
      </c>
    </row>
    <row r="15" spans="1:8" s="30" customFormat="1" ht="38.25" customHeight="1">
      <c r="A15" s="18">
        <v>2</v>
      </c>
      <c r="B15" s="494"/>
      <c r="C15" s="279" t="s">
        <v>169</v>
      </c>
      <c r="D15" s="78" t="s">
        <v>81</v>
      </c>
      <c r="E15" s="18" t="s">
        <v>91</v>
      </c>
      <c r="F15" s="185" t="s">
        <v>215</v>
      </c>
      <c r="G15" s="184" t="s">
        <v>164</v>
      </c>
      <c r="H15" s="286">
        <v>159103</v>
      </c>
    </row>
    <row r="16" spans="1:8" s="30" customFormat="1" ht="113.25" customHeight="1">
      <c r="A16" s="18">
        <v>3</v>
      </c>
      <c r="B16" s="494"/>
      <c r="C16" s="279" t="s">
        <v>169</v>
      </c>
      <c r="D16" s="78" t="s">
        <v>82</v>
      </c>
      <c r="E16" s="184" t="s">
        <v>90</v>
      </c>
      <c r="F16" s="185" t="s">
        <v>83</v>
      </c>
      <c r="G16" s="185" t="s">
        <v>193</v>
      </c>
      <c r="H16" s="294">
        <v>52806.25</v>
      </c>
    </row>
    <row r="17" spans="1:8" s="30" customFormat="1" ht="16.5" customHeight="1">
      <c r="A17" s="406" t="s">
        <v>213</v>
      </c>
      <c r="B17" s="407"/>
      <c r="C17" s="407"/>
      <c r="D17" s="407"/>
      <c r="E17" s="407"/>
      <c r="F17" s="407"/>
      <c r="G17" s="408"/>
      <c r="H17" s="236">
        <f>SUM(H14:H16)</f>
        <v>224356.47</v>
      </c>
    </row>
    <row r="18" spans="1:8" s="30" customFormat="1" ht="18" customHeight="1">
      <c r="A18" s="96"/>
      <c r="B18" s="96"/>
      <c r="C18" s="96"/>
      <c r="D18" s="96"/>
      <c r="E18" s="96"/>
      <c r="F18" s="96"/>
      <c r="G18" s="96"/>
      <c r="H18" s="59"/>
    </row>
    <row r="19" spans="1:8" s="30" customFormat="1" ht="18" customHeight="1">
      <c r="A19" s="96"/>
      <c r="B19" s="96"/>
      <c r="C19" s="96"/>
      <c r="D19" s="96"/>
      <c r="E19" s="96"/>
      <c r="F19" s="96"/>
      <c r="G19" s="96"/>
      <c r="H19" s="59"/>
    </row>
    <row r="20" spans="2:8" s="178" customFormat="1" ht="29.25" customHeight="1">
      <c r="B20" s="418" t="s">
        <v>265</v>
      </c>
      <c r="C20" s="419"/>
      <c r="D20" s="195" t="s">
        <v>234</v>
      </c>
      <c r="E20" s="177"/>
      <c r="F20" s="409" t="s">
        <v>297</v>
      </c>
      <c r="G20" s="409"/>
      <c r="H20" s="195" t="s">
        <v>234</v>
      </c>
    </row>
    <row r="21" spans="2:8" s="178" customFormat="1" ht="27.75" customHeight="1">
      <c r="B21" s="377" t="s">
        <v>235</v>
      </c>
      <c r="C21" s="378"/>
      <c r="D21" s="55"/>
      <c r="E21" s="177"/>
      <c r="F21" s="385" t="s">
        <v>236</v>
      </c>
      <c r="G21" s="383"/>
      <c r="H21" s="197">
        <v>0</v>
      </c>
    </row>
    <row r="22" spans="2:8" s="178" customFormat="1" ht="27.75" customHeight="1">
      <c r="B22" s="377" t="s">
        <v>237</v>
      </c>
      <c r="C22" s="378"/>
      <c r="D22" s="56"/>
      <c r="E22" s="177"/>
      <c r="F22" s="385" t="s">
        <v>238</v>
      </c>
      <c r="G22" s="383"/>
      <c r="H22" s="197">
        <f>H15</f>
        <v>159103</v>
      </c>
    </row>
    <row r="23" spans="2:8" s="178" customFormat="1" ht="28.5" customHeight="1">
      <c r="B23" s="377" t="s">
        <v>239</v>
      </c>
      <c r="C23" s="378"/>
      <c r="D23" s="55"/>
      <c r="E23" s="177"/>
      <c r="F23" s="385" t="s">
        <v>240</v>
      </c>
      <c r="G23" s="383"/>
      <c r="H23" s="197">
        <v>0</v>
      </c>
    </row>
    <row r="24" spans="2:8" s="178" customFormat="1" ht="25.5" customHeight="1">
      <c r="B24" s="377" t="s">
        <v>241</v>
      </c>
      <c r="C24" s="378"/>
      <c r="D24" s="55"/>
      <c r="E24" s="177"/>
      <c r="F24" s="385" t="s">
        <v>242</v>
      </c>
      <c r="G24" s="383"/>
      <c r="H24" s="197">
        <f>H14</f>
        <v>12447.22</v>
      </c>
    </row>
    <row r="25" spans="2:8" s="178" customFormat="1" ht="27" customHeight="1">
      <c r="B25" s="377" t="s">
        <v>243</v>
      </c>
      <c r="C25" s="378"/>
      <c r="D25" s="219">
        <v>300</v>
      </c>
      <c r="E25" s="177"/>
      <c r="F25" s="385" t="s">
        <v>244</v>
      </c>
      <c r="G25" s="383"/>
      <c r="H25" s="197">
        <f>SUM(H16)</f>
        <v>52806.25</v>
      </c>
    </row>
    <row r="26" spans="2:8" s="178" customFormat="1" ht="25.5" customHeight="1">
      <c r="B26" s="377" t="s">
        <v>245</v>
      </c>
      <c r="C26" s="378"/>
      <c r="D26" s="219"/>
      <c r="E26" s="177"/>
      <c r="F26" s="385" t="s">
        <v>246</v>
      </c>
      <c r="G26" s="383"/>
      <c r="H26" s="198">
        <f>SUM(H21:H25)</f>
        <v>224356.47</v>
      </c>
    </row>
    <row r="27" spans="2:8" s="178" customFormat="1" ht="27.75" customHeight="1">
      <c r="B27" s="377" t="s">
        <v>247</v>
      </c>
      <c r="C27" s="378"/>
      <c r="D27" s="321">
        <v>7</v>
      </c>
      <c r="E27" s="177"/>
      <c r="G27" s="177"/>
      <c r="H27" s="179"/>
    </row>
    <row r="28" spans="2:8" s="178" customFormat="1" ht="22.5" customHeight="1">
      <c r="B28" s="377" t="s">
        <v>248</v>
      </c>
      <c r="C28" s="378"/>
      <c r="D28" s="321">
        <v>7302</v>
      </c>
      <c r="E28" s="177"/>
      <c r="F28" s="77"/>
      <c r="G28" s="91"/>
      <c r="H28" s="97"/>
    </row>
    <row r="29" spans="2:8" s="178" customFormat="1" ht="17.25" customHeight="1">
      <c r="B29" s="377" t="s">
        <v>249</v>
      </c>
      <c r="C29" s="378"/>
      <c r="D29" s="219"/>
      <c r="E29" s="177"/>
      <c r="F29" s="77"/>
      <c r="G29" s="91"/>
      <c r="H29" s="97"/>
    </row>
    <row r="30" spans="2:8" s="178" customFormat="1" ht="15.75" customHeight="1">
      <c r="B30" s="377" t="s">
        <v>250</v>
      </c>
      <c r="C30" s="378"/>
      <c r="D30" s="55"/>
      <c r="E30" s="177"/>
      <c r="F30" s="384"/>
      <c r="G30" s="384"/>
      <c r="H30" s="98"/>
    </row>
    <row r="31" spans="2:8" s="178" customFormat="1" ht="17.25" customHeight="1">
      <c r="B31" s="377" t="s">
        <v>251</v>
      </c>
      <c r="C31" s="378"/>
      <c r="D31" s="55"/>
      <c r="E31" s="177"/>
      <c r="G31" s="177"/>
      <c r="H31" s="179"/>
    </row>
    <row r="32" ht="21" customHeight="1">
      <c r="A32" s="93"/>
    </row>
    <row r="33" spans="1:8" s="178" customFormat="1" ht="18" customHeight="1">
      <c r="A33" s="175" t="s">
        <v>99</v>
      </c>
      <c r="B33" s="30"/>
      <c r="C33" s="30"/>
      <c r="D33" s="30"/>
      <c r="E33" s="30"/>
      <c r="F33" s="30"/>
      <c r="G33" s="30"/>
      <c r="H33" s="30"/>
    </row>
    <row r="34" spans="1:8" s="178" customFormat="1" ht="12.75">
      <c r="A34" s="175"/>
      <c r="B34" s="30"/>
      <c r="C34" s="30"/>
      <c r="D34" s="30"/>
      <c r="E34" s="30"/>
      <c r="F34" s="30"/>
      <c r="G34" s="30"/>
      <c r="H34" s="30"/>
    </row>
    <row r="35" spans="1:8" s="30" customFormat="1" ht="18.75" customHeight="1">
      <c r="A35" s="400" t="s">
        <v>54</v>
      </c>
      <c r="B35" s="401"/>
      <c r="C35" s="401"/>
      <c r="D35" s="401"/>
      <c r="E35" s="401"/>
      <c r="F35" s="401"/>
      <c r="G35" s="401"/>
      <c r="H35" s="401"/>
    </row>
    <row r="36" spans="1:8" s="30" customFormat="1" ht="15.75" customHeight="1">
      <c r="A36" s="445" t="s">
        <v>92</v>
      </c>
      <c r="B36" s="446"/>
      <c r="C36" s="446"/>
      <c r="D36" s="446"/>
      <c r="E36" s="446"/>
      <c r="F36" s="446"/>
      <c r="G36" s="446"/>
      <c r="H36" s="446"/>
    </row>
    <row r="37" spans="1:8" s="178" customFormat="1" ht="12.75">
      <c r="A37" s="30"/>
      <c r="B37" s="30"/>
      <c r="C37" s="30"/>
      <c r="D37" s="30"/>
      <c r="E37" s="30"/>
      <c r="F37" s="30"/>
      <c r="G37" s="30"/>
      <c r="H37" s="30"/>
    </row>
    <row r="38" spans="1:8" s="178" customFormat="1" ht="14.25" customHeight="1">
      <c r="A38" s="403" t="s">
        <v>206</v>
      </c>
      <c r="B38" s="403"/>
      <c r="C38" s="403"/>
      <c r="D38" s="403"/>
      <c r="E38" s="403"/>
      <c r="F38" s="403"/>
      <c r="G38" s="403"/>
      <c r="H38" s="403"/>
    </row>
    <row r="39" spans="1:8" s="178" customFormat="1" ht="24.75" customHeight="1">
      <c r="A39" s="404" t="s">
        <v>1</v>
      </c>
      <c r="B39" s="404"/>
      <c r="C39" s="404"/>
      <c r="D39" s="404"/>
      <c r="E39" s="404"/>
      <c r="F39" s="404"/>
      <c r="G39" s="404"/>
      <c r="H39" s="404"/>
    </row>
    <row r="40" spans="1:8" s="178" customFormat="1" ht="21" customHeight="1">
      <c r="A40" s="30"/>
      <c r="B40" s="30"/>
      <c r="C40" s="30"/>
      <c r="D40" s="30"/>
      <c r="E40" s="30"/>
      <c r="F40" s="30"/>
      <c r="G40" s="30"/>
      <c r="H40" s="30"/>
    </row>
    <row r="41" spans="1:8" s="178" customFormat="1" ht="54" customHeight="1">
      <c r="A41" s="25" t="s">
        <v>207</v>
      </c>
      <c r="B41" s="25" t="s">
        <v>208</v>
      </c>
      <c r="C41" s="25" t="s">
        <v>209</v>
      </c>
      <c r="D41" s="25" t="s">
        <v>253</v>
      </c>
      <c r="E41" s="25" t="s">
        <v>254</v>
      </c>
      <c r="F41" s="405" t="s">
        <v>255</v>
      </c>
      <c r="G41" s="405"/>
      <c r="H41" s="368" t="s">
        <v>214</v>
      </c>
    </row>
    <row r="42" spans="1:8" s="178" customFormat="1" ht="29.25" customHeight="1">
      <c r="A42" s="28"/>
      <c r="B42" s="28"/>
      <c r="C42" s="28"/>
      <c r="D42" s="28"/>
      <c r="E42" s="28"/>
      <c r="F42" s="212" t="s">
        <v>211</v>
      </c>
      <c r="G42" s="212" t="s">
        <v>210</v>
      </c>
      <c r="H42" s="369"/>
    </row>
    <row r="43" spans="1:8" s="178" customFormat="1" ht="12.75">
      <c r="A43" s="189">
        <v>0</v>
      </c>
      <c r="B43" s="183">
        <v>1</v>
      </c>
      <c r="C43" s="183">
        <v>2</v>
      </c>
      <c r="D43" s="183">
        <v>3</v>
      </c>
      <c r="E43" s="183">
        <v>4</v>
      </c>
      <c r="F43" s="183">
        <v>5</v>
      </c>
      <c r="G43" s="183">
        <v>6</v>
      </c>
      <c r="H43" s="183">
        <v>7</v>
      </c>
    </row>
    <row r="44" spans="1:8" s="303" customFormat="1" ht="21.75" customHeight="1">
      <c r="A44" s="391" t="s">
        <v>219</v>
      </c>
      <c r="B44" s="392"/>
      <c r="C44" s="392"/>
      <c r="D44" s="392"/>
      <c r="E44" s="392"/>
      <c r="F44" s="392"/>
      <c r="G44" s="392"/>
      <c r="H44" s="393"/>
    </row>
    <row r="45" spans="1:8" s="303" customFormat="1" ht="35.25" customHeight="1">
      <c r="A45" s="18">
        <v>1</v>
      </c>
      <c r="B45" s="78"/>
      <c r="C45" s="254" t="s">
        <v>169</v>
      </c>
      <c r="D45" s="185" t="s">
        <v>298</v>
      </c>
      <c r="E45" s="18" t="s">
        <v>90</v>
      </c>
      <c r="F45" s="18"/>
      <c r="G45" s="18"/>
      <c r="H45" s="286">
        <v>2302.65</v>
      </c>
    </row>
    <row r="46" spans="1:8" s="303" customFormat="1" ht="21.75" customHeight="1">
      <c r="A46" s="490" t="s">
        <v>212</v>
      </c>
      <c r="B46" s="490"/>
      <c r="C46" s="490"/>
      <c r="D46" s="490"/>
      <c r="E46" s="490"/>
      <c r="F46" s="490"/>
      <c r="G46" s="490"/>
      <c r="H46" s="304">
        <f>SUM(H45:H45)</f>
        <v>2302.65</v>
      </c>
    </row>
    <row r="47" spans="1:8" s="303" customFormat="1" ht="27" customHeight="1">
      <c r="A47" s="491" t="s">
        <v>94</v>
      </c>
      <c r="B47" s="491"/>
      <c r="C47" s="491"/>
      <c r="D47" s="491"/>
      <c r="E47" s="491"/>
      <c r="F47" s="491"/>
      <c r="G47" s="491"/>
      <c r="H47" s="18"/>
    </row>
    <row r="48" spans="1:8" s="303" customFormat="1" ht="39" customHeight="1">
      <c r="A48" s="29">
        <v>1</v>
      </c>
      <c r="B48" s="492" t="s">
        <v>216</v>
      </c>
      <c r="C48" s="279" t="s">
        <v>169</v>
      </c>
      <c r="D48" s="279" t="s">
        <v>217</v>
      </c>
      <c r="E48" s="29" t="s">
        <v>181</v>
      </c>
      <c r="F48" s="29" t="s">
        <v>203</v>
      </c>
      <c r="G48" s="29" t="s">
        <v>203</v>
      </c>
      <c r="H48" s="322">
        <v>4000</v>
      </c>
    </row>
    <row r="49" spans="1:8" s="303" customFormat="1" ht="42" customHeight="1">
      <c r="A49" s="29">
        <v>2</v>
      </c>
      <c r="B49" s="493"/>
      <c r="C49" s="279" t="s">
        <v>169</v>
      </c>
      <c r="D49" s="78" t="s">
        <v>218</v>
      </c>
      <c r="E49" s="29" t="s">
        <v>181</v>
      </c>
      <c r="F49" s="29" t="s">
        <v>203</v>
      </c>
      <c r="G49" s="29" t="s">
        <v>203</v>
      </c>
      <c r="H49" s="322">
        <v>6211.05</v>
      </c>
    </row>
    <row r="50" spans="1:8" s="303" customFormat="1" ht="21" customHeight="1">
      <c r="A50" s="388" t="s">
        <v>212</v>
      </c>
      <c r="B50" s="479"/>
      <c r="C50" s="479"/>
      <c r="D50" s="479"/>
      <c r="E50" s="479"/>
      <c r="F50" s="479"/>
      <c r="G50" s="332"/>
      <c r="H50" s="206">
        <f>H48+H49</f>
        <v>10211.05</v>
      </c>
    </row>
    <row r="51" spans="1:8" s="303" customFormat="1" ht="21.75" customHeight="1">
      <c r="A51" s="388" t="s">
        <v>213</v>
      </c>
      <c r="B51" s="479"/>
      <c r="C51" s="479"/>
      <c r="D51" s="479"/>
      <c r="E51" s="479"/>
      <c r="F51" s="479"/>
      <c r="G51" s="332"/>
      <c r="H51" s="324">
        <f>H46+H50</f>
        <v>12513.699999999999</v>
      </c>
    </row>
    <row r="52" spans="1:8" s="303" customFormat="1" ht="27" customHeight="1">
      <c r="A52" s="96"/>
      <c r="B52" s="96"/>
      <c r="C52" s="96"/>
      <c r="D52" s="96"/>
      <c r="E52" s="96"/>
      <c r="F52" s="96"/>
      <c r="G52" s="96"/>
      <c r="H52" s="59"/>
    </row>
    <row r="53" spans="1:8" s="303" customFormat="1" ht="27" customHeight="1">
      <c r="A53" s="96"/>
      <c r="B53" s="96"/>
      <c r="C53" s="96"/>
      <c r="D53" s="96"/>
      <c r="E53" s="96"/>
      <c r="F53" s="96"/>
      <c r="G53" s="96"/>
      <c r="H53" s="59"/>
    </row>
    <row r="54" spans="1:8" s="303" customFormat="1" ht="27.75" customHeight="1">
      <c r="A54" s="178"/>
      <c r="B54" s="409" t="s">
        <v>265</v>
      </c>
      <c r="C54" s="410"/>
      <c r="D54" s="195" t="s">
        <v>234</v>
      </c>
      <c r="E54" s="177"/>
      <c r="F54" s="223" t="s">
        <v>233</v>
      </c>
      <c r="G54" s="195"/>
      <c r="H54" s="195" t="s">
        <v>234</v>
      </c>
    </row>
    <row r="55" spans="1:8" s="303" customFormat="1" ht="19.5" customHeight="1">
      <c r="A55" s="178"/>
      <c r="B55" s="377" t="s">
        <v>235</v>
      </c>
      <c r="C55" s="489"/>
      <c r="D55" s="55"/>
      <c r="E55" s="177"/>
      <c r="F55" s="383" t="s">
        <v>236</v>
      </c>
      <c r="G55" s="383"/>
      <c r="H55" s="204">
        <f>H50</f>
        <v>10211.05</v>
      </c>
    </row>
    <row r="56" spans="1:8" s="303" customFormat="1" ht="30.75" customHeight="1">
      <c r="A56" s="178"/>
      <c r="B56" s="377" t="s">
        <v>237</v>
      </c>
      <c r="C56" s="378"/>
      <c r="D56" s="55"/>
      <c r="E56" s="177"/>
      <c r="F56" s="383" t="s">
        <v>238</v>
      </c>
      <c r="G56" s="383"/>
      <c r="H56" s="204">
        <v>0</v>
      </c>
    </row>
    <row r="57" spans="1:8" s="303" customFormat="1" ht="28.5" customHeight="1">
      <c r="A57" s="178"/>
      <c r="B57" s="377" t="s">
        <v>239</v>
      </c>
      <c r="C57" s="378"/>
      <c r="D57" s="55"/>
      <c r="E57" s="177"/>
      <c r="F57" s="383" t="s">
        <v>240</v>
      </c>
      <c r="G57" s="383"/>
      <c r="H57" s="204">
        <v>0</v>
      </c>
    </row>
    <row r="58" spans="1:8" s="303" customFormat="1" ht="30" customHeight="1">
      <c r="A58" s="178"/>
      <c r="B58" s="377" t="s">
        <v>241</v>
      </c>
      <c r="C58" s="378"/>
      <c r="D58" s="55"/>
      <c r="E58" s="177"/>
      <c r="F58" s="383" t="s">
        <v>242</v>
      </c>
      <c r="G58" s="383"/>
      <c r="H58" s="204">
        <v>0</v>
      </c>
    </row>
    <row r="59" spans="1:8" s="303" customFormat="1" ht="24.75" customHeight="1">
      <c r="A59" s="178"/>
      <c r="B59" s="377" t="s">
        <v>243</v>
      </c>
      <c r="C59" s="378"/>
      <c r="D59" s="55"/>
      <c r="E59" s="177"/>
      <c r="F59" s="383" t="s">
        <v>244</v>
      </c>
      <c r="G59" s="383"/>
      <c r="H59" s="204">
        <f>H46</f>
        <v>2302.65</v>
      </c>
    </row>
    <row r="60" spans="1:8" s="303" customFormat="1" ht="27" customHeight="1">
      <c r="A60" s="178"/>
      <c r="B60" s="377" t="s">
        <v>245</v>
      </c>
      <c r="C60" s="378"/>
      <c r="D60" s="55"/>
      <c r="E60" s="177"/>
      <c r="F60" s="196" t="s">
        <v>246</v>
      </c>
      <c r="G60" s="205"/>
      <c r="H60" s="206">
        <f>SUM(H55:H59)</f>
        <v>12513.699999999999</v>
      </c>
    </row>
    <row r="61" spans="1:8" s="303" customFormat="1" ht="26.25" customHeight="1">
      <c r="A61" s="178"/>
      <c r="B61" s="377" t="s">
        <v>247</v>
      </c>
      <c r="C61" s="378"/>
      <c r="D61" s="56"/>
      <c r="E61" s="177"/>
      <c r="F61" s="178"/>
      <c r="G61" s="177"/>
      <c r="H61" s="179"/>
    </row>
    <row r="62" spans="1:8" s="303" customFormat="1" ht="27.75" customHeight="1">
      <c r="A62" s="178"/>
      <c r="B62" s="377" t="s">
        <v>248</v>
      </c>
      <c r="C62" s="378"/>
      <c r="D62" s="56"/>
      <c r="E62" s="177"/>
      <c r="F62" s="77"/>
      <c r="G62" s="91"/>
      <c r="H62" s="90"/>
    </row>
    <row r="63" spans="1:8" s="303" customFormat="1" ht="21.75" customHeight="1">
      <c r="A63" s="178"/>
      <c r="B63" s="377" t="s">
        <v>249</v>
      </c>
      <c r="C63" s="378"/>
      <c r="D63" s="56"/>
      <c r="E63" s="177"/>
      <c r="F63" s="77"/>
      <c r="G63" s="91"/>
      <c r="H63" s="90"/>
    </row>
    <row r="64" spans="1:8" s="303" customFormat="1" ht="19.5" customHeight="1">
      <c r="A64" s="178"/>
      <c r="B64" s="377" t="s">
        <v>250</v>
      </c>
      <c r="C64" s="378"/>
      <c r="D64" s="55"/>
      <c r="E64" s="177"/>
      <c r="F64" s="77"/>
      <c r="G64" s="91"/>
      <c r="H64" s="99"/>
    </row>
    <row r="65" spans="1:8" s="303" customFormat="1" ht="18" customHeight="1">
      <c r="A65" s="178"/>
      <c r="B65" s="377" t="s">
        <v>251</v>
      </c>
      <c r="C65" s="378"/>
      <c r="D65" s="55"/>
      <c r="E65" s="177"/>
      <c r="F65" s="84"/>
      <c r="G65" s="91"/>
      <c r="H65" s="90"/>
    </row>
    <row r="66" spans="2:8" s="178" customFormat="1" ht="17.25" customHeight="1">
      <c r="B66" s="379" t="s">
        <v>259</v>
      </c>
      <c r="C66" s="380"/>
      <c r="D66" s="207"/>
      <c r="E66" s="177"/>
      <c r="F66" s="84"/>
      <c r="G66" s="91"/>
      <c r="H66" s="89"/>
    </row>
    <row r="67" spans="1:8" s="303" customFormat="1" ht="18.75" customHeight="1">
      <c r="A67" s="178"/>
      <c r="B67" s="381" t="s">
        <v>220</v>
      </c>
      <c r="C67" s="382"/>
      <c r="D67" s="325">
        <v>40</v>
      </c>
      <c r="E67" s="177"/>
      <c r="F67" s="84"/>
      <c r="G67" s="91"/>
      <c r="H67" s="89"/>
    </row>
    <row r="68" ht="18.75" customHeight="1">
      <c r="A68" s="94"/>
    </row>
    <row r="69" spans="1:8" s="178" customFormat="1" ht="18" customHeight="1">
      <c r="A69" s="199" t="s">
        <v>99</v>
      </c>
      <c r="B69" s="30"/>
      <c r="C69" s="30"/>
      <c r="D69" s="30"/>
      <c r="E69" s="30"/>
      <c r="F69" s="30"/>
      <c r="G69" s="30"/>
      <c r="H69" s="30"/>
    </row>
    <row r="70" spans="1:8" s="178" customFormat="1" ht="11.25" customHeight="1">
      <c r="A70" s="199"/>
      <c r="B70" s="30"/>
      <c r="C70" s="30"/>
      <c r="D70" s="30"/>
      <c r="E70" s="30"/>
      <c r="F70" s="30"/>
      <c r="G70" s="30"/>
      <c r="H70" s="30"/>
    </row>
    <row r="71" spans="1:8" s="30" customFormat="1" ht="18.75" customHeight="1">
      <c r="A71" s="400" t="s">
        <v>54</v>
      </c>
      <c r="B71" s="401"/>
      <c r="C71" s="401"/>
      <c r="D71" s="401"/>
      <c r="E71" s="401"/>
      <c r="F71" s="401"/>
      <c r="G71" s="401"/>
      <c r="H71" s="401"/>
    </row>
    <row r="72" spans="1:8" s="30" customFormat="1" ht="15.75" customHeight="1">
      <c r="A72" s="445" t="s">
        <v>92</v>
      </c>
      <c r="B72" s="446"/>
      <c r="C72" s="446"/>
      <c r="D72" s="446"/>
      <c r="E72" s="446"/>
      <c r="F72" s="446"/>
      <c r="G72" s="446"/>
      <c r="H72" s="446"/>
    </row>
    <row r="73" spans="1:8" s="178" customFormat="1" ht="12.75">
      <c r="A73" s="30"/>
      <c r="B73" s="30"/>
      <c r="C73" s="30"/>
      <c r="D73" s="30"/>
      <c r="E73" s="30"/>
      <c r="F73" s="30"/>
      <c r="G73" s="30"/>
      <c r="H73" s="30"/>
    </row>
    <row r="74" spans="1:8" s="178" customFormat="1" ht="14.25" customHeight="1">
      <c r="A74" s="403" t="s">
        <v>206</v>
      </c>
      <c r="B74" s="403"/>
      <c r="C74" s="403"/>
      <c r="D74" s="403"/>
      <c r="E74" s="403"/>
      <c r="F74" s="403"/>
      <c r="G74" s="403"/>
      <c r="H74" s="403"/>
    </row>
    <row r="75" spans="1:8" s="178" customFormat="1" ht="12.75">
      <c r="A75" s="404" t="s">
        <v>2</v>
      </c>
      <c r="B75" s="404"/>
      <c r="C75" s="404"/>
      <c r="D75" s="404"/>
      <c r="E75" s="404"/>
      <c r="F75" s="404"/>
      <c r="G75" s="404"/>
      <c r="H75" s="404"/>
    </row>
    <row r="76" spans="1:8" s="178" customFormat="1" ht="12.75">
      <c r="A76" s="30"/>
      <c r="B76" s="30"/>
      <c r="C76" s="30"/>
      <c r="D76" s="30"/>
      <c r="E76" s="30"/>
      <c r="F76" s="30"/>
      <c r="G76" s="30"/>
      <c r="H76" s="30"/>
    </row>
    <row r="77" spans="1:8" s="178" customFormat="1" ht="51.75" customHeight="1">
      <c r="A77" s="24" t="s">
        <v>207</v>
      </c>
      <c r="B77" s="24" t="s">
        <v>182</v>
      </c>
      <c r="C77" s="24" t="s">
        <v>209</v>
      </c>
      <c r="D77" s="24" t="s">
        <v>253</v>
      </c>
      <c r="E77" s="25" t="s">
        <v>254</v>
      </c>
      <c r="F77" s="486" t="s">
        <v>5</v>
      </c>
      <c r="G77" s="487"/>
      <c r="H77" s="368" t="s">
        <v>214</v>
      </c>
    </row>
    <row r="78" spans="1:8" s="178" customFormat="1" ht="25.5">
      <c r="A78" s="27"/>
      <c r="B78" s="27"/>
      <c r="C78" s="27"/>
      <c r="D78" s="27"/>
      <c r="E78" s="28"/>
      <c r="F78" s="113" t="s">
        <v>211</v>
      </c>
      <c r="G78" s="26" t="s">
        <v>6</v>
      </c>
      <c r="H78" s="369"/>
    </row>
    <row r="79" spans="1:8" s="178" customFormat="1" ht="12.75">
      <c r="A79" s="182">
        <v>0</v>
      </c>
      <c r="B79" s="58">
        <v>1</v>
      </c>
      <c r="C79" s="58">
        <v>2</v>
      </c>
      <c r="D79" s="58">
        <v>3</v>
      </c>
      <c r="E79" s="58">
        <v>4</v>
      </c>
      <c r="F79" s="183">
        <v>5</v>
      </c>
      <c r="G79" s="183">
        <v>6</v>
      </c>
      <c r="H79" s="183">
        <v>7</v>
      </c>
    </row>
    <row r="80" spans="1:8" s="178" customFormat="1" ht="12.75">
      <c r="A80" s="488" t="s">
        <v>204</v>
      </c>
      <c r="B80" s="488"/>
      <c r="C80" s="488"/>
      <c r="D80" s="488"/>
      <c r="E80" s="488"/>
      <c r="F80" s="488"/>
      <c r="G80" s="488"/>
      <c r="H80" s="488"/>
    </row>
    <row r="81" spans="1:8" s="303" customFormat="1" ht="33" customHeight="1">
      <c r="A81" s="480" t="s">
        <v>212</v>
      </c>
      <c r="B81" s="481"/>
      <c r="C81" s="307"/>
      <c r="D81" s="306"/>
      <c r="E81" s="306"/>
      <c r="F81" s="306"/>
      <c r="G81" s="308"/>
      <c r="H81" s="309">
        <v>0</v>
      </c>
    </row>
    <row r="82" spans="1:8" s="303" customFormat="1" ht="27" customHeight="1">
      <c r="A82" s="482" t="s">
        <v>94</v>
      </c>
      <c r="B82" s="483"/>
      <c r="C82" s="483"/>
      <c r="D82" s="483"/>
      <c r="E82" s="483"/>
      <c r="F82" s="483"/>
      <c r="G82" s="483"/>
      <c r="H82" s="305"/>
    </row>
    <row r="83" spans="1:8" s="303" customFormat="1" ht="39" customHeight="1">
      <c r="A83" s="29">
        <v>1</v>
      </c>
      <c r="B83" s="484" t="s">
        <v>216</v>
      </c>
      <c r="C83" s="326" t="s">
        <v>169</v>
      </c>
      <c r="D83" s="326" t="s">
        <v>217</v>
      </c>
      <c r="E83" s="29" t="s">
        <v>181</v>
      </c>
      <c r="F83" s="29" t="s">
        <v>203</v>
      </c>
      <c r="G83" s="29" t="s">
        <v>203</v>
      </c>
      <c r="H83" s="322">
        <v>0</v>
      </c>
    </row>
    <row r="84" spans="1:8" s="303" customFormat="1" ht="42" customHeight="1">
      <c r="A84" s="29">
        <v>2</v>
      </c>
      <c r="B84" s="485"/>
      <c r="C84" s="326" t="s">
        <v>169</v>
      </c>
      <c r="D84" s="105" t="s">
        <v>218</v>
      </c>
      <c r="E84" s="29" t="s">
        <v>181</v>
      </c>
      <c r="F84" s="29" t="s">
        <v>203</v>
      </c>
      <c r="G84" s="29" t="s">
        <v>203</v>
      </c>
      <c r="H84" s="322">
        <v>0</v>
      </c>
    </row>
    <row r="85" spans="1:8" s="303" customFormat="1" ht="21" customHeight="1">
      <c r="A85" s="388" t="s">
        <v>212</v>
      </c>
      <c r="B85" s="479"/>
      <c r="C85" s="479"/>
      <c r="D85" s="479"/>
      <c r="E85" s="479"/>
      <c r="F85" s="479"/>
      <c r="G85" s="332"/>
      <c r="H85" s="323">
        <f>H83+H84</f>
        <v>0</v>
      </c>
    </row>
    <row r="86" spans="1:8" s="303" customFormat="1" ht="20.25" customHeight="1">
      <c r="A86" s="388" t="s">
        <v>213</v>
      </c>
      <c r="B86" s="479"/>
      <c r="C86" s="479"/>
      <c r="D86" s="479"/>
      <c r="E86" s="479"/>
      <c r="F86" s="479"/>
      <c r="G86" s="332"/>
      <c r="H86" s="236">
        <f>H81+H85</f>
        <v>0</v>
      </c>
    </row>
    <row r="87" spans="1:8" s="303" customFormat="1" ht="22.5" customHeight="1">
      <c r="A87" s="128"/>
      <c r="B87" s="128"/>
      <c r="C87" s="128"/>
      <c r="D87" s="128"/>
      <c r="E87" s="128"/>
      <c r="F87" s="128"/>
      <c r="G87" s="128"/>
      <c r="H87" s="320"/>
    </row>
  </sheetData>
  <mergeCells count="72">
    <mergeCell ref="A47:G47"/>
    <mergeCell ref="B48:B49"/>
    <mergeCell ref="A7:H7"/>
    <mergeCell ref="A8:H8"/>
    <mergeCell ref="F10:G10"/>
    <mergeCell ref="A13:H13"/>
    <mergeCell ref="B14:B16"/>
    <mergeCell ref="A17:G17"/>
    <mergeCell ref="F20:G20"/>
    <mergeCell ref="B20:C20"/>
    <mergeCell ref="A4:H4"/>
    <mergeCell ref="A5:H5"/>
    <mergeCell ref="B21:C21"/>
    <mergeCell ref="F21:G21"/>
    <mergeCell ref="B22:C22"/>
    <mergeCell ref="F22:G22"/>
    <mergeCell ref="B23:C23"/>
    <mergeCell ref="F23:G23"/>
    <mergeCell ref="B24:C24"/>
    <mergeCell ref="F24:G24"/>
    <mergeCell ref="B25:C25"/>
    <mergeCell ref="F25:G25"/>
    <mergeCell ref="B26:C26"/>
    <mergeCell ref="F26:G26"/>
    <mergeCell ref="A39:H39"/>
    <mergeCell ref="F41:G41"/>
    <mergeCell ref="A44:H44"/>
    <mergeCell ref="B27:C27"/>
    <mergeCell ref="B28:C28"/>
    <mergeCell ref="B29:C29"/>
    <mergeCell ref="B30:C30"/>
    <mergeCell ref="B57:C57"/>
    <mergeCell ref="F57:G57"/>
    <mergeCell ref="B58:C58"/>
    <mergeCell ref="B67:C67"/>
    <mergeCell ref="F58:G58"/>
    <mergeCell ref="B59:C59"/>
    <mergeCell ref="F59:G59"/>
    <mergeCell ref="B60:C60"/>
    <mergeCell ref="B61:C61"/>
    <mergeCell ref="B62:C62"/>
    <mergeCell ref="B54:C54"/>
    <mergeCell ref="B55:C55"/>
    <mergeCell ref="F55:G55"/>
    <mergeCell ref="B56:C56"/>
    <mergeCell ref="F56:G56"/>
    <mergeCell ref="B63:C63"/>
    <mergeCell ref="B64:C64"/>
    <mergeCell ref="B65:C65"/>
    <mergeCell ref="A71:H71"/>
    <mergeCell ref="B66:C66"/>
    <mergeCell ref="A72:H72"/>
    <mergeCell ref="A75:H75"/>
    <mergeCell ref="F77:G77"/>
    <mergeCell ref="A80:H80"/>
    <mergeCell ref="A74:H74"/>
    <mergeCell ref="H77:H78"/>
    <mergeCell ref="A86:G86"/>
    <mergeCell ref="A85:G85"/>
    <mergeCell ref="A81:B81"/>
    <mergeCell ref="A82:G82"/>
    <mergeCell ref="B83:B84"/>
    <mergeCell ref="H10:H11"/>
    <mergeCell ref="H41:H42"/>
    <mergeCell ref="A51:G51"/>
    <mergeCell ref="A50:G50"/>
    <mergeCell ref="A46:G46"/>
    <mergeCell ref="F30:G30"/>
    <mergeCell ref="B31:C31"/>
    <mergeCell ref="A35:H35"/>
    <mergeCell ref="A36:H36"/>
    <mergeCell ref="A38:H38"/>
  </mergeCells>
  <printOptions horizontalCentered="1"/>
  <pageMargins left="0.75" right="0.75" top="1" bottom="1" header="0.5" footer="0.5"/>
  <pageSetup horizontalDpi="300" verticalDpi="300" orientation="landscape" paperSize="9" scale="90" r:id="rId1"/>
  <headerFooter alignWithMargins="0">
    <oddFooter>&amp;C&amp;P / &amp;N</oddFooter>
  </headerFooter>
  <rowBreaks count="3" manualBreakCount="3">
    <brk id="19" max="255" man="1"/>
    <brk id="32" max="255" man="1"/>
    <brk id="6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cristina.patrascoiu</dc:creator>
  <cp:keywords/>
  <dc:description/>
  <cp:lastModifiedBy>cristina.patrascoiu</cp:lastModifiedBy>
  <cp:lastPrinted>2010-06-28T07:16:38Z</cp:lastPrinted>
  <dcterms:created xsi:type="dcterms:W3CDTF">2009-04-22T10:49:02Z</dcterms:created>
  <dcterms:modified xsi:type="dcterms:W3CDTF">2010-06-28T11:45:18Z</dcterms:modified>
  <cp:category/>
  <cp:version/>
  <cp:contentType/>
  <cp:contentStatus/>
</cp:coreProperties>
</file>